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ФАП " sheetId="2" r:id="rId1"/>
  </sheets>
  <definedNames>
    <definedName name="_xlnm._FilterDatabase" localSheetId="0" hidden="1">'ФАП '!$A$7:$Y$443</definedName>
    <definedName name="_xlnm.Print_Titles" localSheetId="0">'ФАП '!$5:$6</definedName>
  </definedNames>
  <calcPr calcId="125725"/>
</workbook>
</file>

<file path=xl/calcChain.xml><?xml version="1.0" encoding="utf-8"?>
<calcChain xmlns="http://schemas.openxmlformats.org/spreadsheetml/2006/main">
  <c r="J441" i="2"/>
  <c r="J440"/>
  <c r="J425"/>
  <c r="J426"/>
  <c r="J427"/>
  <c r="J424"/>
  <c r="J410"/>
  <c r="J407"/>
  <c r="J406"/>
  <c r="J396"/>
  <c r="J397"/>
  <c r="J398"/>
  <c r="J399"/>
  <c r="J400"/>
  <c r="J401"/>
  <c r="J402"/>
  <c r="J39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75"/>
  <c r="J373"/>
  <c r="J365"/>
  <c r="J366"/>
  <c r="J367"/>
  <c r="J368"/>
  <c r="J369"/>
  <c r="J370"/>
  <c r="J371"/>
  <c r="J372"/>
  <c r="J364"/>
  <c r="J308"/>
  <c r="J309"/>
  <c r="J310"/>
  <c r="J311"/>
  <c r="J312"/>
  <c r="J313"/>
  <c r="J314"/>
  <c r="J315"/>
  <c r="J316"/>
  <c r="J317"/>
  <c r="J318"/>
  <c r="J307"/>
  <c r="J289"/>
  <c r="J290"/>
  <c r="J291"/>
  <c r="J292"/>
  <c r="J293"/>
  <c r="J294"/>
  <c r="J295"/>
  <c r="J296"/>
  <c r="J297"/>
  <c r="J298"/>
  <c r="J299"/>
  <c r="J300"/>
  <c r="J301"/>
  <c r="J302"/>
  <c r="J303"/>
  <c r="J288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61"/>
  <c r="J259"/>
  <c r="J258"/>
  <c r="J256"/>
  <c r="J253"/>
  <c r="J252"/>
  <c r="J251"/>
  <c r="J250"/>
  <c r="J249"/>
  <c r="J248"/>
  <c r="J247"/>
  <c r="J246"/>
  <c r="J245"/>
  <c r="J244"/>
  <c r="J243"/>
  <c r="J242"/>
  <c r="J241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08"/>
  <c r="S132"/>
  <c r="S130"/>
  <c r="S131"/>
  <c r="S129"/>
  <c r="S127"/>
  <c r="S128"/>
  <c r="S126"/>
  <c r="S124"/>
  <c r="S125"/>
  <c r="S123"/>
  <c r="W122"/>
  <c r="W121"/>
  <c r="S122"/>
  <c r="S120"/>
  <c r="J70" l="1"/>
  <c r="R441"/>
  <c r="R440"/>
  <c r="R425"/>
  <c r="R426"/>
  <c r="R427"/>
  <c r="R424"/>
  <c r="R417"/>
  <c r="R418"/>
  <c r="R419"/>
  <c r="R416"/>
  <c r="R411"/>
  <c r="R410"/>
  <c r="R360"/>
  <c r="R359"/>
  <c r="R358"/>
  <c r="R357"/>
  <c r="R356"/>
  <c r="R355"/>
  <c r="R340"/>
  <c r="R339"/>
  <c r="R171"/>
  <c r="W171" s="1"/>
  <c r="X171" s="1"/>
  <c r="R172"/>
  <c r="W172" s="1"/>
  <c r="X172" s="1"/>
  <c r="R173"/>
  <c r="W173" s="1"/>
  <c r="X173" s="1"/>
  <c r="R174"/>
  <c r="W174" s="1"/>
  <c r="X174" s="1"/>
  <c r="R175"/>
  <c r="W175" s="1"/>
  <c r="X175" s="1"/>
  <c r="R176"/>
  <c r="W176" s="1"/>
  <c r="X176" s="1"/>
  <c r="R177"/>
  <c r="W177" s="1"/>
  <c r="X177" s="1"/>
  <c r="R178"/>
  <c r="W178" s="1"/>
  <c r="X178" s="1"/>
  <c r="R179"/>
  <c r="R180"/>
  <c r="W180" s="1"/>
  <c r="X180" s="1"/>
  <c r="R170"/>
  <c r="R94"/>
  <c r="R75"/>
  <c r="R77"/>
  <c r="S77" s="1"/>
  <c r="R82"/>
  <c r="S82" s="1"/>
  <c r="R72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36"/>
  <c r="R35"/>
  <c r="R34"/>
  <c r="R33"/>
  <c r="R32"/>
  <c r="R31"/>
  <c r="R30"/>
  <c r="R29"/>
  <c r="R28"/>
  <c r="R37"/>
  <c r="R24"/>
  <c r="R25"/>
  <c r="R26"/>
  <c r="R23"/>
  <c r="Y186"/>
  <c r="Y185"/>
  <c r="Y184"/>
  <c r="Y183"/>
  <c r="Y182"/>
  <c r="Y181"/>
  <c r="Y180"/>
  <c r="Y179"/>
  <c r="W179"/>
  <c r="X179" s="1"/>
  <c r="Y178"/>
  <c r="Y177"/>
  <c r="Y176"/>
  <c r="Y175"/>
  <c r="Y174"/>
  <c r="Y173"/>
  <c r="Y172"/>
  <c r="Y171"/>
  <c r="Y170"/>
  <c r="W170"/>
  <c r="X170" s="1"/>
  <c r="Y190"/>
  <c r="Y191"/>
  <c r="Y192"/>
  <c r="Y193"/>
  <c r="Y194"/>
  <c r="Y195"/>
  <c r="Y196"/>
  <c r="Y197"/>
  <c r="Y198"/>
  <c r="Y199"/>
  <c r="Y200"/>
  <c r="Y201"/>
  <c r="Y202"/>
  <c r="Y203"/>
  <c r="Y204"/>
  <c r="Y205"/>
  <c r="Y189"/>
  <c r="J187"/>
  <c r="J362"/>
  <c r="K442"/>
  <c r="L442"/>
  <c r="M442"/>
  <c r="N442"/>
  <c r="O442"/>
  <c r="P442"/>
  <c r="Q442"/>
  <c r="S26" l="1"/>
  <c r="J139"/>
  <c r="J140"/>
  <c r="J138"/>
  <c r="R439" l="1"/>
  <c r="R438"/>
  <c r="R420"/>
  <c r="R421"/>
  <c r="R436"/>
  <c r="R437"/>
  <c r="R414"/>
  <c r="R435"/>
  <c r="R415"/>
  <c r="R422" l="1"/>
  <c r="R423"/>
  <c r="R412"/>
  <c r="R428"/>
  <c r="R429"/>
  <c r="R430"/>
  <c r="R434"/>
  <c r="R432"/>
  <c r="R433"/>
  <c r="R431"/>
  <c r="R413"/>
  <c r="R326"/>
  <c r="R324"/>
  <c r="R325"/>
  <c r="R323"/>
  <c r="R322"/>
  <c r="R328"/>
  <c r="R321"/>
  <c r="R327"/>
  <c r="R320"/>
  <c r="R319"/>
  <c r="R332"/>
  <c r="R333"/>
  <c r="R334"/>
  <c r="R335"/>
  <c r="R336"/>
  <c r="R337"/>
  <c r="R338"/>
  <c r="R341"/>
  <c r="R342"/>
  <c r="R343"/>
  <c r="R344"/>
  <c r="R345"/>
  <c r="R346"/>
  <c r="R347"/>
  <c r="R348"/>
  <c r="R349"/>
  <c r="R350"/>
  <c r="R351"/>
  <c r="R352"/>
  <c r="R353"/>
  <c r="R354"/>
  <c r="R361"/>
  <c r="R331"/>
  <c r="K362"/>
  <c r="L362"/>
  <c r="M362"/>
  <c r="N362"/>
  <c r="O362"/>
  <c r="P362"/>
  <c r="Q362"/>
  <c r="R190"/>
  <c r="W190" s="1"/>
  <c r="X190" s="1"/>
  <c r="R191"/>
  <c r="W191" s="1"/>
  <c r="X191" s="1"/>
  <c r="R192"/>
  <c r="W192" s="1"/>
  <c r="X192" s="1"/>
  <c r="R193"/>
  <c r="W193" s="1"/>
  <c r="X193" s="1"/>
  <c r="R194"/>
  <c r="W194" s="1"/>
  <c r="X194" s="1"/>
  <c r="R195"/>
  <c r="W195" s="1"/>
  <c r="X195" s="1"/>
  <c r="R196"/>
  <c r="W196" s="1"/>
  <c r="X196" s="1"/>
  <c r="R197"/>
  <c r="W197" s="1"/>
  <c r="X197" s="1"/>
  <c r="R198"/>
  <c r="W198" s="1"/>
  <c r="X198" s="1"/>
  <c r="R199"/>
  <c r="W199" s="1"/>
  <c r="X199" s="1"/>
  <c r="R200"/>
  <c r="W200" s="1"/>
  <c r="X200" s="1"/>
  <c r="R201"/>
  <c r="W201" s="1"/>
  <c r="X201" s="1"/>
  <c r="R202"/>
  <c r="W202" s="1"/>
  <c r="X202" s="1"/>
  <c r="R203"/>
  <c r="W203" s="1"/>
  <c r="X203" s="1"/>
  <c r="R204"/>
  <c r="W204" s="1"/>
  <c r="X204" s="1"/>
  <c r="R205"/>
  <c r="W205" s="1"/>
  <c r="X205" s="1"/>
  <c r="R189"/>
  <c r="W189" s="1"/>
  <c r="X189" s="1"/>
  <c r="K187"/>
  <c r="R181"/>
  <c r="W181" s="1"/>
  <c r="X181" s="1"/>
  <c r="R182"/>
  <c r="W182" s="1"/>
  <c r="X182" s="1"/>
  <c r="R183"/>
  <c r="W183" s="1"/>
  <c r="X183" s="1"/>
  <c r="R184"/>
  <c r="W184" s="1"/>
  <c r="X184" s="1"/>
  <c r="R185"/>
  <c r="W185" s="1"/>
  <c r="X185" s="1"/>
  <c r="R186"/>
  <c r="W186" s="1"/>
  <c r="X186" s="1"/>
  <c r="R73"/>
  <c r="R74"/>
  <c r="R76"/>
  <c r="R78"/>
  <c r="R79"/>
  <c r="R80"/>
  <c r="R81"/>
  <c r="R83"/>
  <c r="R84"/>
  <c r="R85"/>
  <c r="R86"/>
  <c r="R87"/>
  <c r="R88"/>
  <c r="R89"/>
  <c r="R90"/>
  <c r="R91"/>
  <c r="R92"/>
  <c r="R93"/>
  <c r="R95"/>
  <c r="R27"/>
  <c r="R60"/>
  <c r="R61"/>
  <c r="R62"/>
  <c r="R63"/>
  <c r="R64"/>
  <c r="R65"/>
  <c r="R66"/>
  <c r="R67"/>
  <c r="R68"/>
  <c r="R69"/>
  <c r="K96"/>
  <c r="L96"/>
  <c r="M96"/>
  <c r="N96"/>
  <c r="O96"/>
  <c r="P96"/>
  <c r="Q96"/>
  <c r="J96"/>
  <c r="R442" l="1"/>
  <c r="R362"/>
  <c r="R206"/>
  <c r="R96"/>
  <c r="S36" l="1"/>
  <c r="Q255"/>
  <c r="Q403"/>
  <c r="T36" l="1"/>
  <c r="U36" s="1"/>
  <c r="V36" l="1"/>
  <c r="K21"/>
  <c r="S181"/>
  <c r="T181" s="1"/>
  <c r="U181" s="1"/>
  <c r="V181" l="1"/>
  <c r="T120"/>
  <c r="U120" s="1"/>
  <c r="K329"/>
  <c r="L329"/>
  <c r="M329"/>
  <c r="V120" l="1"/>
  <c r="K286"/>
  <c r="L155" l="1"/>
  <c r="M155"/>
  <c r="K155"/>
  <c r="S79" l="1"/>
  <c r="T79" s="1"/>
  <c r="U79" s="1"/>
  <c r="L21"/>
  <c r="M21"/>
  <c r="N155" l="1"/>
  <c r="V79"/>
  <c r="Q364"/>
  <c r="R364" s="1"/>
  <c r="S364" s="1"/>
  <c r="T364" s="1"/>
  <c r="U364" s="1"/>
  <c r="J442" l="1"/>
  <c r="J21"/>
  <c r="J408"/>
  <c r="J329"/>
  <c r="J286"/>
  <c r="J155"/>
  <c r="S52"/>
  <c r="T52" s="1"/>
  <c r="U52" s="1"/>
  <c r="R157"/>
  <c r="S157" s="1"/>
  <c r="T157" s="1"/>
  <c r="U157" s="1"/>
  <c r="Q215"/>
  <c r="R215" s="1"/>
  <c r="S215" s="1"/>
  <c r="T215" s="1"/>
  <c r="U215" s="1"/>
  <c r="Q291"/>
  <c r="R291" s="1"/>
  <c r="S291" s="1"/>
  <c r="T291" s="1"/>
  <c r="U291" s="1"/>
  <c r="T131"/>
  <c r="U131" s="1"/>
  <c r="Q288"/>
  <c r="R288" s="1"/>
  <c r="S288" s="1"/>
  <c r="T288" s="1"/>
  <c r="U288" s="1"/>
  <c r="R314"/>
  <c r="S314" s="1"/>
  <c r="T314" s="1"/>
  <c r="U314" s="1"/>
  <c r="R310"/>
  <c r="S310" s="1"/>
  <c r="T310" s="1"/>
  <c r="U310" s="1"/>
  <c r="S69"/>
  <c r="T69" s="1"/>
  <c r="U69" s="1"/>
  <c r="S65"/>
  <c r="T65" s="1"/>
  <c r="U65" s="1"/>
  <c r="S59"/>
  <c r="T59" s="1"/>
  <c r="U59" s="1"/>
  <c r="S63"/>
  <c r="T63" s="1"/>
  <c r="U63" s="1"/>
  <c r="S50"/>
  <c r="T50" s="1"/>
  <c r="U50" s="1"/>
  <c r="S46"/>
  <c r="T46" s="1"/>
  <c r="U46" s="1"/>
  <c r="S42"/>
  <c r="T42" s="1"/>
  <c r="U42" s="1"/>
  <c r="S38"/>
  <c r="T38" s="1"/>
  <c r="U38" s="1"/>
  <c r="S33"/>
  <c r="T33" s="1"/>
  <c r="U33" s="1"/>
  <c r="S29"/>
  <c r="T29" s="1"/>
  <c r="U29" s="1"/>
  <c r="Q282"/>
  <c r="R282" s="1"/>
  <c r="S282" s="1"/>
  <c r="T282" s="1"/>
  <c r="U282" s="1"/>
  <c r="S342"/>
  <c r="T342" s="1"/>
  <c r="U342" s="1"/>
  <c r="S347"/>
  <c r="T347" s="1"/>
  <c r="U347" s="1"/>
  <c r="Q385"/>
  <c r="R385" s="1"/>
  <c r="S385" s="1"/>
  <c r="T385" s="1"/>
  <c r="U385" s="1"/>
  <c r="S73"/>
  <c r="T73" s="1"/>
  <c r="U73" s="1"/>
  <c r="Q226"/>
  <c r="R226" s="1"/>
  <c r="S226" s="1"/>
  <c r="T226" s="1"/>
  <c r="U226" s="1"/>
  <c r="Q295"/>
  <c r="R295" s="1"/>
  <c r="S295" s="1"/>
  <c r="T295" s="1"/>
  <c r="U295" s="1"/>
  <c r="S118"/>
  <c r="R308"/>
  <c r="S308" s="1"/>
  <c r="T308" s="1"/>
  <c r="U308" s="1"/>
  <c r="R403"/>
  <c r="S403" s="1"/>
  <c r="T403" s="1"/>
  <c r="U403" s="1"/>
  <c r="Q398"/>
  <c r="R398" s="1"/>
  <c r="S398" s="1"/>
  <c r="T398" s="1"/>
  <c r="U398" s="1"/>
  <c r="Q395"/>
  <c r="R395" s="1"/>
  <c r="S395" s="1"/>
  <c r="T395" s="1"/>
  <c r="U395" s="1"/>
  <c r="S332"/>
  <c r="T332" s="1"/>
  <c r="U332" s="1"/>
  <c r="J304"/>
  <c r="J393"/>
  <c r="S416"/>
  <c r="T416" s="1"/>
  <c r="U416" s="1"/>
  <c r="J239"/>
  <c r="Q223"/>
  <c r="R223" s="1"/>
  <c r="S223" s="1"/>
  <c r="T223" s="1"/>
  <c r="U223" s="1"/>
  <c r="Q219"/>
  <c r="R219" s="1"/>
  <c r="S219" s="1"/>
  <c r="T219" s="1"/>
  <c r="U219" s="1"/>
  <c r="Q276"/>
  <c r="R276" s="1"/>
  <c r="S276" s="1"/>
  <c r="T276" s="1"/>
  <c r="U276" s="1"/>
  <c r="Q251"/>
  <c r="R251" s="1"/>
  <c r="S251" s="1"/>
  <c r="T251" s="1"/>
  <c r="U251" s="1"/>
  <c r="Q248"/>
  <c r="R248" s="1"/>
  <c r="S248" s="1"/>
  <c r="T248" s="1"/>
  <c r="U248" s="1"/>
  <c r="Q244"/>
  <c r="R244" s="1"/>
  <c r="S244" s="1"/>
  <c r="T244" s="1"/>
  <c r="U244" s="1"/>
  <c r="S340"/>
  <c r="T340" s="1"/>
  <c r="U340" s="1"/>
  <c r="S331"/>
  <c r="S334"/>
  <c r="T334" s="1"/>
  <c r="U334" s="1"/>
  <c r="Q268"/>
  <c r="R268" s="1"/>
  <c r="S268" s="1"/>
  <c r="T268" s="1"/>
  <c r="U268" s="1"/>
  <c r="Q264"/>
  <c r="R264" s="1"/>
  <c r="S264" s="1"/>
  <c r="T264" s="1"/>
  <c r="U264" s="1"/>
  <c r="Q259"/>
  <c r="R259" s="1"/>
  <c r="S259" s="1"/>
  <c r="T259" s="1"/>
  <c r="U259" s="1"/>
  <c r="R318"/>
  <c r="S318" s="1"/>
  <c r="T318" s="1"/>
  <c r="U318" s="1"/>
  <c r="S358"/>
  <c r="T358" s="1"/>
  <c r="U358" s="1"/>
  <c r="S354"/>
  <c r="T354" s="1"/>
  <c r="U354" s="1"/>
  <c r="S350"/>
  <c r="T350" s="1"/>
  <c r="U350" s="1"/>
  <c r="Q237"/>
  <c r="R237" s="1"/>
  <c r="S237" s="1"/>
  <c r="T237" s="1"/>
  <c r="U237" s="1"/>
  <c r="Q233"/>
  <c r="R233" s="1"/>
  <c r="S233" s="1"/>
  <c r="T233" s="1"/>
  <c r="U233" s="1"/>
  <c r="Q303"/>
  <c r="R303" s="1"/>
  <c r="S303" s="1"/>
  <c r="T303" s="1"/>
  <c r="U303" s="1"/>
  <c r="Q299"/>
  <c r="R299" s="1"/>
  <c r="S299" s="1"/>
  <c r="T299" s="1"/>
  <c r="U299" s="1"/>
  <c r="S321"/>
  <c r="T321" s="1"/>
  <c r="U321" s="1"/>
  <c r="Q406"/>
  <c r="R406" s="1"/>
  <c r="S406" s="1"/>
  <c r="T406" s="1"/>
  <c r="U406" s="1"/>
  <c r="S189"/>
  <c r="T189" s="1"/>
  <c r="U189" s="1"/>
  <c r="V364"/>
  <c r="S437"/>
  <c r="T437" s="1"/>
  <c r="U437" s="1"/>
  <c r="S425"/>
  <c r="T425" s="1"/>
  <c r="U425" s="1"/>
  <c r="S440"/>
  <c r="T440" s="1"/>
  <c r="U440" s="1"/>
  <c r="S438"/>
  <c r="T438" s="1"/>
  <c r="U438" s="1"/>
  <c r="S432"/>
  <c r="T432" s="1"/>
  <c r="U432" s="1"/>
  <c r="S423"/>
  <c r="T423" s="1"/>
  <c r="U423" s="1"/>
  <c r="S418"/>
  <c r="T418" s="1"/>
  <c r="U418" s="1"/>
  <c r="S413"/>
  <c r="T413" s="1"/>
  <c r="U413" s="1"/>
  <c r="S436"/>
  <c r="T436" s="1"/>
  <c r="U436" s="1"/>
  <c r="S411"/>
  <c r="T411" s="1"/>
  <c r="U411" s="1"/>
  <c r="S434"/>
  <c r="T434" s="1"/>
  <c r="U434" s="1"/>
  <c r="S422"/>
  <c r="T422" s="1"/>
  <c r="U422" s="1"/>
  <c r="S420"/>
  <c r="T420" s="1"/>
  <c r="U420" s="1"/>
  <c r="S424"/>
  <c r="T424" s="1"/>
  <c r="U424" s="1"/>
  <c r="S414"/>
  <c r="T414" s="1"/>
  <c r="U414" s="1"/>
  <c r="S429"/>
  <c r="T429" s="1"/>
  <c r="U429" s="1"/>
  <c r="S419"/>
  <c r="T419" s="1"/>
  <c r="U419" s="1"/>
  <c r="S441"/>
  <c r="T441" s="1"/>
  <c r="U441" s="1"/>
  <c r="S427"/>
  <c r="T427" s="1"/>
  <c r="U427" s="1"/>
  <c r="S433"/>
  <c r="T433" s="1"/>
  <c r="U433" s="1"/>
  <c r="S430"/>
  <c r="T430" s="1"/>
  <c r="U430" s="1"/>
  <c r="S410"/>
  <c r="S415"/>
  <c r="T415" s="1"/>
  <c r="U415" s="1"/>
  <c r="S435"/>
  <c r="T435" s="1"/>
  <c r="U435" s="1"/>
  <c r="S426"/>
  <c r="T426" s="1"/>
  <c r="U426" s="1"/>
  <c r="S431"/>
  <c r="T431" s="1"/>
  <c r="U431" s="1"/>
  <c r="S421"/>
  <c r="T421" s="1"/>
  <c r="U421" s="1"/>
  <c r="Q399"/>
  <c r="R399" s="1"/>
  <c r="S399" s="1"/>
  <c r="T399" s="1"/>
  <c r="U399" s="1"/>
  <c r="Q396"/>
  <c r="R396" s="1"/>
  <c r="S396" s="1"/>
  <c r="T396" s="1"/>
  <c r="U396" s="1"/>
  <c r="Q397"/>
  <c r="R397" s="1"/>
  <c r="S397" s="1"/>
  <c r="T397" s="1"/>
  <c r="U397" s="1"/>
  <c r="Q401"/>
  <c r="R401" s="1"/>
  <c r="S401" s="1"/>
  <c r="T401" s="1"/>
  <c r="U401" s="1"/>
  <c r="Q402"/>
  <c r="R402" s="1"/>
  <c r="S402" s="1"/>
  <c r="T402" s="1"/>
  <c r="U402" s="1"/>
  <c r="Q405"/>
  <c r="R405" s="1"/>
  <c r="S405" s="1"/>
  <c r="T405" s="1"/>
  <c r="U405" s="1"/>
  <c r="Q407"/>
  <c r="R407" s="1"/>
  <c r="S407" s="1"/>
  <c r="T407" s="1"/>
  <c r="U407" s="1"/>
  <c r="Q400"/>
  <c r="R400" s="1"/>
  <c r="S400" s="1"/>
  <c r="T400" s="1"/>
  <c r="U400" s="1"/>
  <c r="Q404"/>
  <c r="R404" s="1"/>
  <c r="S404" s="1"/>
  <c r="T404" s="1"/>
  <c r="U404" s="1"/>
  <c r="Q390"/>
  <c r="R390" s="1"/>
  <c r="S390" s="1"/>
  <c r="T390" s="1"/>
  <c r="U390" s="1"/>
  <c r="Q384"/>
  <c r="R384" s="1"/>
  <c r="S384" s="1"/>
  <c r="T384" s="1"/>
  <c r="U384" s="1"/>
  <c r="Q375"/>
  <c r="R375" s="1"/>
  <c r="S375" s="1"/>
  <c r="T375" s="1"/>
  <c r="U375" s="1"/>
  <c r="Q371"/>
  <c r="R371" s="1"/>
  <c r="S371" s="1"/>
  <c r="T371" s="1"/>
  <c r="U371" s="1"/>
  <c r="Q368"/>
  <c r="R368" s="1"/>
  <c r="S368" s="1"/>
  <c r="T368" s="1"/>
  <c r="U368" s="1"/>
  <c r="Q391"/>
  <c r="R391" s="1"/>
  <c r="S391" s="1"/>
  <c r="T391" s="1"/>
  <c r="U391" s="1"/>
  <c r="Q388"/>
  <c r="R388" s="1"/>
  <c r="S388" s="1"/>
  <c r="T388" s="1"/>
  <c r="U388" s="1"/>
  <c r="Q379"/>
  <c r="R379" s="1"/>
  <c r="S379" s="1"/>
  <c r="T379" s="1"/>
  <c r="U379" s="1"/>
  <c r="Q376"/>
  <c r="R376" s="1"/>
  <c r="S376" s="1"/>
  <c r="T376" s="1"/>
  <c r="U376" s="1"/>
  <c r="Q372"/>
  <c r="R372" s="1"/>
  <c r="S372" s="1"/>
  <c r="T372" s="1"/>
  <c r="U372" s="1"/>
  <c r="Q392"/>
  <c r="R392" s="1"/>
  <c r="S392" s="1"/>
  <c r="T392" s="1"/>
  <c r="U392" s="1"/>
  <c r="Q382"/>
  <c r="R382" s="1"/>
  <c r="S382" s="1"/>
  <c r="T382" s="1"/>
  <c r="U382" s="1"/>
  <c r="Q380"/>
  <c r="R380" s="1"/>
  <c r="S380" s="1"/>
  <c r="T380" s="1"/>
  <c r="U380" s="1"/>
  <c r="Q377"/>
  <c r="R377" s="1"/>
  <c r="S377" s="1"/>
  <c r="T377" s="1"/>
  <c r="U377" s="1"/>
  <c r="Q366"/>
  <c r="R366" s="1"/>
  <c r="S366" s="1"/>
  <c r="T366" s="1"/>
  <c r="U366" s="1"/>
  <c r="Q387"/>
  <c r="R387" s="1"/>
  <c r="S387" s="1"/>
  <c r="T387" s="1"/>
  <c r="U387" s="1"/>
  <c r="Q386"/>
  <c r="R386" s="1"/>
  <c r="S386" s="1"/>
  <c r="T386" s="1"/>
  <c r="U386" s="1"/>
  <c r="Q383"/>
  <c r="R383" s="1"/>
  <c r="S383" s="1"/>
  <c r="T383" s="1"/>
  <c r="U383" s="1"/>
  <c r="Q374"/>
  <c r="R374" s="1"/>
  <c r="S374" s="1"/>
  <c r="T374" s="1"/>
  <c r="U374" s="1"/>
  <c r="Q370"/>
  <c r="R370" s="1"/>
  <c r="S370" s="1"/>
  <c r="T370" s="1"/>
  <c r="U370" s="1"/>
  <c r="Q367"/>
  <c r="R367" s="1"/>
  <c r="S367" s="1"/>
  <c r="T367" s="1"/>
  <c r="U367" s="1"/>
  <c r="Q389"/>
  <c r="R389" s="1"/>
  <c r="S389" s="1"/>
  <c r="T389" s="1"/>
  <c r="U389" s="1"/>
  <c r="Q381"/>
  <c r="R381" s="1"/>
  <c r="S381" s="1"/>
  <c r="T381" s="1"/>
  <c r="U381" s="1"/>
  <c r="Q378"/>
  <c r="R378" s="1"/>
  <c r="S378" s="1"/>
  <c r="T378" s="1"/>
  <c r="U378" s="1"/>
  <c r="Q369"/>
  <c r="R369" s="1"/>
  <c r="S369" s="1"/>
  <c r="T369" s="1"/>
  <c r="U369" s="1"/>
  <c r="Q365"/>
  <c r="R365" s="1"/>
  <c r="S365" s="1"/>
  <c r="T365" s="1"/>
  <c r="U365" s="1"/>
  <c r="S345"/>
  <c r="T345" s="1"/>
  <c r="U345" s="1"/>
  <c r="S333"/>
  <c r="T333" s="1"/>
  <c r="U333" s="1"/>
  <c r="S361"/>
  <c r="T361" s="1"/>
  <c r="U361" s="1"/>
  <c r="S346"/>
  <c r="T346" s="1"/>
  <c r="U346" s="1"/>
  <c r="S341"/>
  <c r="T341" s="1"/>
  <c r="U341" s="1"/>
  <c r="S336"/>
  <c r="T336" s="1"/>
  <c r="U336" s="1"/>
  <c r="S353"/>
  <c r="T353" s="1"/>
  <c r="U353" s="1"/>
  <c r="S339"/>
  <c r="T339" s="1"/>
  <c r="U339" s="1"/>
  <c r="S337"/>
  <c r="T337" s="1"/>
  <c r="U337" s="1"/>
  <c r="S360"/>
  <c r="T360" s="1"/>
  <c r="U360" s="1"/>
  <c r="S349"/>
  <c r="T349" s="1"/>
  <c r="U349" s="1"/>
  <c r="S356"/>
  <c r="T356" s="1"/>
  <c r="U356" s="1"/>
  <c r="S357"/>
  <c r="T357" s="1"/>
  <c r="U357" s="1"/>
  <c r="S352"/>
  <c r="T352" s="1"/>
  <c r="U352" s="1"/>
  <c r="S343"/>
  <c r="T343" s="1"/>
  <c r="U343" s="1"/>
  <c r="S348"/>
  <c r="T348" s="1"/>
  <c r="U348" s="1"/>
  <c r="S344"/>
  <c r="T344" s="1"/>
  <c r="U344" s="1"/>
  <c r="S338"/>
  <c r="T338" s="1"/>
  <c r="U338" s="1"/>
  <c r="S335"/>
  <c r="T335" s="1"/>
  <c r="U335" s="1"/>
  <c r="S359"/>
  <c r="T359" s="1"/>
  <c r="U359" s="1"/>
  <c r="S355"/>
  <c r="T355" s="1"/>
  <c r="U355" s="1"/>
  <c r="S351"/>
  <c r="T351" s="1"/>
  <c r="U351" s="1"/>
  <c r="S328"/>
  <c r="T328" s="1"/>
  <c r="U328" s="1"/>
  <c r="S323"/>
  <c r="T323" s="1"/>
  <c r="U323" s="1"/>
  <c r="R313"/>
  <c r="S313" s="1"/>
  <c r="T313" s="1"/>
  <c r="U313" s="1"/>
  <c r="S324"/>
  <c r="T324" s="1"/>
  <c r="U324" s="1"/>
  <c r="S320"/>
  <c r="T320" s="1"/>
  <c r="U320" s="1"/>
  <c r="R309"/>
  <c r="S309" s="1"/>
  <c r="T309" s="1"/>
  <c r="U309" s="1"/>
  <c r="R316"/>
  <c r="S316" s="1"/>
  <c r="T316" s="1"/>
  <c r="U316" s="1"/>
  <c r="S327"/>
  <c r="T327" s="1"/>
  <c r="U327" s="1"/>
  <c r="R317"/>
  <c r="S317" s="1"/>
  <c r="T317" s="1"/>
  <c r="U317" s="1"/>
  <c r="R312"/>
  <c r="S312" s="1"/>
  <c r="T312" s="1"/>
  <c r="U312" s="1"/>
  <c r="S326"/>
  <c r="T326" s="1"/>
  <c r="U326" s="1"/>
  <c r="S319"/>
  <c r="T319" s="1"/>
  <c r="U319" s="1"/>
  <c r="R315"/>
  <c r="S315" s="1"/>
  <c r="T315" s="1"/>
  <c r="U315" s="1"/>
  <c r="R311"/>
  <c r="S311" s="1"/>
  <c r="T311" s="1"/>
  <c r="U311" s="1"/>
  <c r="S322"/>
  <c r="T322" s="1"/>
  <c r="U322" s="1"/>
  <c r="Q294"/>
  <c r="R294" s="1"/>
  <c r="S294" s="1"/>
  <c r="T294" s="1"/>
  <c r="U294" s="1"/>
  <c r="Q289"/>
  <c r="R289" s="1"/>
  <c r="S289" s="1"/>
  <c r="T289" s="1"/>
  <c r="U289" s="1"/>
  <c r="Q301"/>
  <c r="R301" s="1"/>
  <c r="S301" s="1"/>
  <c r="T301" s="1"/>
  <c r="U301" s="1"/>
  <c r="Q290"/>
  <c r="R290" s="1"/>
  <c r="S290" s="1"/>
  <c r="T290" s="1"/>
  <c r="U290" s="1"/>
  <c r="Q302"/>
  <c r="R302" s="1"/>
  <c r="S302" s="1"/>
  <c r="T302" s="1"/>
  <c r="U302" s="1"/>
  <c r="Q297"/>
  <c r="R297" s="1"/>
  <c r="S297" s="1"/>
  <c r="T297" s="1"/>
  <c r="U297" s="1"/>
  <c r="Q298"/>
  <c r="R298" s="1"/>
  <c r="S298" s="1"/>
  <c r="T298" s="1"/>
  <c r="U298" s="1"/>
  <c r="Q293"/>
  <c r="R293" s="1"/>
  <c r="S293" s="1"/>
  <c r="T293" s="1"/>
  <c r="U293" s="1"/>
  <c r="Q300"/>
  <c r="R300" s="1"/>
  <c r="S300" s="1"/>
  <c r="T300" s="1"/>
  <c r="U300" s="1"/>
  <c r="Q296"/>
  <c r="R296" s="1"/>
  <c r="S296" s="1"/>
  <c r="T296" s="1"/>
  <c r="U296" s="1"/>
  <c r="Q292"/>
  <c r="R292" s="1"/>
  <c r="S292" s="1"/>
  <c r="T292" s="1"/>
  <c r="U292" s="1"/>
  <c r="Q283"/>
  <c r="R283" s="1"/>
  <c r="S283" s="1"/>
  <c r="T283" s="1"/>
  <c r="U283" s="1"/>
  <c r="Q270"/>
  <c r="R270" s="1"/>
  <c r="S270" s="1"/>
  <c r="T270" s="1"/>
  <c r="U270" s="1"/>
  <c r="Q253"/>
  <c r="R253" s="1"/>
  <c r="S253" s="1"/>
  <c r="T253" s="1"/>
  <c r="U253" s="1"/>
  <c r="Q243"/>
  <c r="R243" s="1"/>
  <c r="S243" s="1"/>
  <c r="T243" s="1"/>
  <c r="U243" s="1"/>
  <c r="Q271"/>
  <c r="R271" s="1"/>
  <c r="S271" s="1"/>
  <c r="T271" s="1"/>
  <c r="U271" s="1"/>
  <c r="Q266"/>
  <c r="R266" s="1"/>
  <c r="S266" s="1"/>
  <c r="T266" s="1"/>
  <c r="U266" s="1"/>
  <c r="Q260"/>
  <c r="R260" s="1"/>
  <c r="S260" s="1"/>
  <c r="T260" s="1"/>
  <c r="U260" s="1"/>
  <c r="Q249"/>
  <c r="R249" s="1"/>
  <c r="S249" s="1"/>
  <c r="T249" s="1"/>
  <c r="U249" s="1"/>
  <c r="Q285"/>
  <c r="R285" s="1"/>
  <c r="S285" s="1"/>
  <c r="T285" s="1"/>
  <c r="U285" s="1"/>
  <c r="Q267"/>
  <c r="R267" s="1"/>
  <c r="S267" s="1"/>
  <c r="T267" s="1"/>
  <c r="U267" s="1"/>
  <c r="Q279"/>
  <c r="R279" s="1"/>
  <c r="S279" s="1"/>
  <c r="T279" s="1"/>
  <c r="U279" s="1"/>
  <c r="Q274"/>
  <c r="R274" s="1"/>
  <c r="S274" s="1"/>
  <c r="T274" s="1"/>
  <c r="U274" s="1"/>
  <c r="Q263"/>
  <c r="R263" s="1"/>
  <c r="S263" s="1"/>
  <c r="T263" s="1"/>
  <c r="U263" s="1"/>
  <c r="Q257"/>
  <c r="R257" s="1"/>
  <c r="S257" s="1"/>
  <c r="T257" s="1"/>
  <c r="U257" s="1"/>
  <c r="Q247"/>
  <c r="R247" s="1"/>
  <c r="S247" s="1"/>
  <c r="T247" s="1"/>
  <c r="U247" s="1"/>
  <c r="Q242"/>
  <c r="R242" s="1"/>
  <c r="S242" s="1"/>
  <c r="T242" s="1"/>
  <c r="U242" s="1"/>
  <c r="Q275"/>
  <c r="R275" s="1"/>
  <c r="S275" s="1"/>
  <c r="T275" s="1"/>
  <c r="U275" s="1"/>
  <c r="Q258"/>
  <c r="R258" s="1"/>
  <c r="S258" s="1"/>
  <c r="T258" s="1"/>
  <c r="U258" s="1"/>
  <c r="Q281"/>
  <c r="R281" s="1"/>
  <c r="S281" s="1"/>
  <c r="T281" s="1"/>
  <c r="U281" s="1"/>
  <c r="Q262"/>
  <c r="R262" s="1"/>
  <c r="S262" s="1"/>
  <c r="T262" s="1"/>
  <c r="U262" s="1"/>
  <c r="Q250"/>
  <c r="R250" s="1"/>
  <c r="S250" s="1"/>
  <c r="T250" s="1"/>
  <c r="U250" s="1"/>
  <c r="Q246"/>
  <c r="R246" s="1"/>
  <c r="S246" s="1"/>
  <c r="T246" s="1"/>
  <c r="U246" s="1"/>
  <c r="Q269"/>
  <c r="R269" s="1"/>
  <c r="S269" s="1"/>
  <c r="T269" s="1"/>
  <c r="U269" s="1"/>
  <c r="Q265"/>
  <c r="R265" s="1"/>
  <c r="S265" s="1"/>
  <c r="T265" s="1"/>
  <c r="U265" s="1"/>
  <c r="Q256"/>
  <c r="R256" s="1"/>
  <c r="S256" s="1"/>
  <c r="T256" s="1"/>
  <c r="U256" s="1"/>
  <c r="Q252"/>
  <c r="R252" s="1"/>
  <c r="S252" s="1"/>
  <c r="T252" s="1"/>
  <c r="U252" s="1"/>
  <c r="R255"/>
  <c r="S255" s="1"/>
  <c r="T255" s="1"/>
  <c r="U255" s="1"/>
  <c r="Q245"/>
  <c r="R245" s="1"/>
  <c r="S245" s="1"/>
  <c r="T245" s="1"/>
  <c r="U245" s="1"/>
  <c r="Q277"/>
  <c r="R277" s="1"/>
  <c r="S277" s="1"/>
  <c r="T277" s="1"/>
  <c r="U277" s="1"/>
  <c r="Q273"/>
  <c r="R273" s="1"/>
  <c r="S273" s="1"/>
  <c r="T273" s="1"/>
  <c r="U273" s="1"/>
  <c r="Q261"/>
  <c r="R261" s="1"/>
  <c r="S261" s="1"/>
  <c r="T261" s="1"/>
  <c r="U261" s="1"/>
  <c r="Q229"/>
  <c r="R229" s="1"/>
  <c r="S229" s="1"/>
  <c r="T229" s="1"/>
  <c r="U229" s="1"/>
  <c r="Q225"/>
  <c r="R225" s="1"/>
  <c r="S225" s="1"/>
  <c r="T225" s="1"/>
  <c r="U225" s="1"/>
  <c r="Q214"/>
  <c r="R214" s="1"/>
  <c r="S214" s="1"/>
  <c r="T214" s="1"/>
  <c r="U214" s="1"/>
  <c r="Q235"/>
  <c r="R235" s="1"/>
  <c r="S235" s="1"/>
  <c r="T235" s="1"/>
  <c r="U235" s="1"/>
  <c r="Q212"/>
  <c r="R212" s="1"/>
  <c r="S212" s="1"/>
  <c r="T212" s="1"/>
  <c r="U212" s="1"/>
  <c r="Q221"/>
  <c r="R221" s="1"/>
  <c r="S221" s="1"/>
  <c r="T221" s="1"/>
  <c r="U221" s="1"/>
  <c r="Q236"/>
  <c r="R236" s="1"/>
  <c r="S236" s="1"/>
  <c r="T236" s="1"/>
  <c r="U236" s="1"/>
  <c r="Q231"/>
  <c r="R231" s="1"/>
  <c r="S231" s="1"/>
  <c r="T231" s="1"/>
  <c r="U231" s="1"/>
  <c r="Q222"/>
  <c r="R222" s="1"/>
  <c r="S222" s="1"/>
  <c r="T222" s="1"/>
  <c r="U222" s="1"/>
  <c r="Q217"/>
  <c r="R217" s="1"/>
  <c r="S217" s="1"/>
  <c r="T217" s="1"/>
  <c r="U217" s="1"/>
  <c r="Q232"/>
  <c r="R232" s="1"/>
  <c r="S232" s="1"/>
  <c r="T232" s="1"/>
  <c r="U232" s="1"/>
  <c r="Q228"/>
  <c r="R228" s="1"/>
  <c r="S228" s="1"/>
  <c r="T228" s="1"/>
  <c r="U228" s="1"/>
  <c r="Q218"/>
  <c r="R218" s="1"/>
  <c r="S218" s="1"/>
  <c r="T218" s="1"/>
  <c r="U218" s="1"/>
  <c r="Q210"/>
  <c r="R210" s="1"/>
  <c r="S210" s="1"/>
  <c r="T210" s="1"/>
  <c r="U210" s="1"/>
  <c r="Q234"/>
  <c r="R234" s="1"/>
  <c r="S234" s="1"/>
  <c r="T234" s="1"/>
  <c r="U234" s="1"/>
  <c r="Q230"/>
  <c r="R230" s="1"/>
  <c r="S230" s="1"/>
  <c r="T230" s="1"/>
  <c r="U230" s="1"/>
  <c r="Q227"/>
  <c r="R227" s="1"/>
  <c r="S227" s="1"/>
  <c r="T227" s="1"/>
  <c r="U227" s="1"/>
  <c r="Q224"/>
  <c r="R224" s="1"/>
  <c r="S224" s="1"/>
  <c r="T224" s="1"/>
  <c r="U224" s="1"/>
  <c r="Q220"/>
  <c r="R220" s="1"/>
  <c r="S220" s="1"/>
  <c r="T220" s="1"/>
  <c r="U220" s="1"/>
  <c r="Q216"/>
  <c r="R216" s="1"/>
  <c r="S216" s="1"/>
  <c r="T216" s="1"/>
  <c r="U216" s="1"/>
  <c r="Q238"/>
  <c r="R238" s="1"/>
  <c r="S238" s="1"/>
  <c r="T238" s="1"/>
  <c r="U238" s="1"/>
  <c r="S202"/>
  <c r="T202" s="1"/>
  <c r="U202" s="1"/>
  <c r="S196"/>
  <c r="T196" s="1"/>
  <c r="U196" s="1"/>
  <c r="S203"/>
  <c r="T203" s="1"/>
  <c r="U203" s="1"/>
  <c r="S200"/>
  <c r="T200" s="1"/>
  <c r="U200" s="1"/>
  <c r="S191"/>
  <c r="T191" s="1"/>
  <c r="U191" s="1"/>
  <c r="S205"/>
  <c r="T205" s="1"/>
  <c r="U205" s="1"/>
  <c r="S194"/>
  <c r="T194" s="1"/>
  <c r="U194" s="1"/>
  <c r="S198"/>
  <c r="T198" s="1"/>
  <c r="U198" s="1"/>
  <c r="S195"/>
  <c r="T195" s="1"/>
  <c r="U195" s="1"/>
  <c r="S192"/>
  <c r="T192" s="1"/>
  <c r="U192" s="1"/>
  <c r="S199"/>
  <c r="T199" s="1"/>
  <c r="U199" s="1"/>
  <c r="S201"/>
  <c r="T201" s="1"/>
  <c r="U201" s="1"/>
  <c r="S197"/>
  <c r="T197" s="1"/>
  <c r="U197" s="1"/>
  <c r="S190"/>
  <c r="T190" s="1"/>
  <c r="U190" s="1"/>
  <c r="S182"/>
  <c r="T182" s="1"/>
  <c r="U182" s="1"/>
  <c r="S177"/>
  <c r="T177" s="1"/>
  <c r="U177" s="1"/>
  <c r="S175"/>
  <c r="T175" s="1"/>
  <c r="U175" s="1"/>
  <c r="S185"/>
  <c r="T185" s="1"/>
  <c r="U185" s="1"/>
  <c r="S183"/>
  <c r="T183" s="1"/>
  <c r="U183" s="1"/>
  <c r="S178"/>
  <c r="T178" s="1"/>
  <c r="U178" s="1"/>
  <c r="S186"/>
  <c r="T186" s="1"/>
  <c r="U186" s="1"/>
  <c r="S184"/>
  <c r="T184" s="1"/>
  <c r="U184" s="1"/>
  <c r="S172"/>
  <c r="T172" s="1"/>
  <c r="U172" s="1"/>
  <c r="S176"/>
  <c r="T176" s="1"/>
  <c r="U176" s="1"/>
  <c r="S173"/>
  <c r="T173" s="1"/>
  <c r="U173" s="1"/>
  <c r="S179"/>
  <c r="T179" s="1"/>
  <c r="U179" s="1"/>
  <c r="S174"/>
  <c r="T174" s="1"/>
  <c r="U174" s="1"/>
  <c r="S171"/>
  <c r="T171" s="1"/>
  <c r="U171" s="1"/>
  <c r="R163"/>
  <c r="S163" s="1"/>
  <c r="T163" s="1"/>
  <c r="U163" s="1"/>
  <c r="R159"/>
  <c r="S159" s="1"/>
  <c r="T159" s="1"/>
  <c r="U159" s="1"/>
  <c r="R166"/>
  <c r="S166" s="1"/>
  <c r="T166" s="1"/>
  <c r="U166" s="1"/>
  <c r="R167"/>
  <c r="S167" s="1"/>
  <c r="T167" s="1"/>
  <c r="U167" s="1"/>
  <c r="R162"/>
  <c r="S162" s="1"/>
  <c r="T162" s="1"/>
  <c r="U162" s="1"/>
  <c r="R165"/>
  <c r="S165" s="1"/>
  <c r="T165" s="1"/>
  <c r="U165" s="1"/>
  <c r="R161"/>
  <c r="S161" s="1"/>
  <c r="T161" s="1"/>
  <c r="U161" s="1"/>
  <c r="R152"/>
  <c r="S152" s="1"/>
  <c r="T152" s="1"/>
  <c r="U152" s="1"/>
  <c r="R149"/>
  <c r="S149" s="1"/>
  <c r="T149" s="1"/>
  <c r="U149" s="1"/>
  <c r="R142"/>
  <c r="S142" s="1"/>
  <c r="T142" s="1"/>
  <c r="U142" s="1"/>
  <c r="R153"/>
  <c r="S153" s="1"/>
  <c r="T153" s="1"/>
  <c r="U153" s="1"/>
  <c r="R145"/>
  <c r="S145" s="1"/>
  <c r="T145" s="1"/>
  <c r="U145" s="1"/>
  <c r="R136"/>
  <c r="S136" s="1"/>
  <c r="T136" s="1"/>
  <c r="U136" s="1"/>
  <c r="R147"/>
  <c r="S147" s="1"/>
  <c r="T147" s="1"/>
  <c r="U147" s="1"/>
  <c r="R135"/>
  <c r="S135" s="1"/>
  <c r="T135" s="1"/>
  <c r="U135" s="1"/>
  <c r="R137"/>
  <c r="S137" s="1"/>
  <c r="T137" s="1"/>
  <c r="U137" s="1"/>
  <c r="R151"/>
  <c r="S151" s="1"/>
  <c r="T151" s="1"/>
  <c r="U151" s="1"/>
  <c r="R148"/>
  <c r="S148" s="1"/>
  <c r="T148" s="1"/>
  <c r="U148" s="1"/>
  <c r="R144"/>
  <c r="S144" s="1"/>
  <c r="T144" s="1"/>
  <c r="U144" s="1"/>
  <c r="R154"/>
  <c r="S154" s="1"/>
  <c r="T154" s="1"/>
  <c r="U154" s="1"/>
  <c r="R150"/>
  <c r="S150" s="1"/>
  <c r="T150" s="1"/>
  <c r="U150" s="1"/>
  <c r="R146"/>
  <c r="S146" s="1"/>
  <c r="T146" s="1"/>
  <c r="U146" s="1"/>
  <c r="R143"/>
  <c r="S143" s="1"/>
  <c r="T143" s="1"/>
  <c r="U143" s="1"/>
  <c r="R141"/>
  <c r="S141" s="1"/>
  <c r="T141" s="1"/>
  <c r="U141" s="1"/>
  <c r="T124"/>
  <c r="U124" s="1"/>
  <c r="T128"/>
  <c r="U128" s="1"/>
  <c r="T122"/>
  <c r="U122" s="1"/>
  <c r="T132"/>
  <c r="U132" s="1"/>
  <c r="T129"/>
  <c r="U129" s="1"/>
  <c r="T126"/>
  <c r="U126" s="1"/>
  <c r="T130"/>
  <c r="U130" s="1"/>
  <c r="S119"/>
  <c r="T119" s="1"/>
  <c r="U119" s="1"/>
  <c r="S121"/>
  <c r="T121" s="1"/>
  <c r="U121" s="1"/>
  <c r="T127"/>
  <c r="U127" s="1"/>
  <c r="T123"/>
  <c r="U123" s="1"/>
  <c r="R112"/>
  <c r="S112" s="1"/>
  <c r="T112" s="1"/>
  <c r="U112" s="1"/>
  <c r="R100"/>
  <c r="S100" s="1"/>
  <c r="T100" s="1"/>
  <c r="U100" s="1"/>
  <c r="R107"/>
  <c r="S107" s="1"/>
  <c r="T107" s="1"/>
  <c r="U107" s="1"/>
  <c r="R104"/>
  <c r="S104" s="1"/>
  <c r="T104" s="1"/>
  <c r="U104" s="1"/>
  <c r="R101"/>
  <c r="S101" s="1"/>
  <c r="T101" s="1"/>
  <c r="U101" s="1"/>
  <c r="R115"/>
  <c r="S115" s="1"/>
  <c r="T115" s="1"/>
  <c r="U115" s="1"/>
  <c r="R109"/>
  <c r="S109" s="1"/>
  <c r="T109" s="1"/>
  <c r="U109" s="1"/>
  <c r="R99"/>
  <c r="S99" s="1"/>
  <c r="T99" s="1"/>
  <c r="U99" s="1"/>
  <c r="R113"/>
  <c r="S113" s="1"/>
  <c r="T113" s="1"/>
  <c r="U113" s="1"/>
  <c r="R103"/>
  <c r="S103" s="1"/>
  <c r="T103" s="1"/>
  <c r="U103" s="1"/>
  <c r="R111"/>
  <c r="S111" s="1"/>
  <c r="T111" s="1"/>
  <c r="U111" s="1"/>
  <c r="R108"/>
  <c r="S108" s="1"/>
  <c r="T108" s="1"/>
  <c r="U108" s="1"/>
  <c r="R105"/>
  <c r="S105" s="1"/>
  <c r="T105" s="1"/>
  <c r="U105" s="1"/>
  <c r="R114"/>
  <c r="S114" s="1"/>
  <c r="T114" s="1"/>
  <c r="U114" s="1"/>
  <c r="R106"/>
  <c r="S106" s="1"/>
  <c r="T106" s="1"/>
  <c r="U106" s="1"/>
  <c r="R102"/>
  <c r="S102" s="1"/>
  <c r="T102" s="1"/>
  <c r="U102" s="1"/>
  <c r="R110"/>
  <c r="S110" s="1"/>
  <c r="T110" s="1"/>
  <c r="U110" s="1"/>
  <c r="S95"/>
  <c r="T95" s="1"/>
  <c r="U95" s="1"/>
  <c r="S94"/>
  <c r="T94" s="1"/>
  <c r="U94" s="1"/>
  <c r="S93"/>
  <c r="T93" s="1"/>
  <c r="U93" s="1"/>
  <c r="S92"/>
  <c r="T92" s="1"/>
  <c r="U92" s="1"/>
  <c r="S91"/>
  <c r="T91" s="1"/>
  <c r="U91" s="1"/>
  <c r="S90"/>
  <c r="T90" s="1"/>
  <c r="U90" s="1"/>
  <c r="S89"/>
  <c r="T89" s="1"/>
  <c r="U89" s="1"/>
  <c r="S74"/>
  <c r="T74" s="1"/>
  <c r="U74" s="1"/>
  <c r="S88"/>
  <c r="T88" s="1"/>
  <c r="U88" s="1"/>
  <c r="S87"/>
  <c r="T87" s="1"/>
  <c r="U87" s="1"/>
  <c r="S86"/>
  <c r="T86" s="1"/>
  <c r="U86" s="1"/>
  <c r="S85"/>
  <c r="T85" s="1"/>
  <c r="U85" s="1"/>
  <c r="S84"/>
  <c r="T84" s="1"/>
  <c r="U84" s="1"/>
  <c r="S83"/>
  <c r="T83" s="1"/>
  <c r="U83" s="1"/>
  <c r="S81"/>
  <c r="T81" s="1"/>
  <c r="U81" s="1"/>
  <c r="S76"/>
  <c r="T76" s="1"/>
  <c r="U76" s="1"/>
  <c r="S78"/>
  <c r="T78" s="1"/>
  <c r="U78" s="1"/>
  <c r="S75"/>
  <c r="T75" s="1"/>
  <c r="U75" s="1"/>
  <c r="S80"/>
  <c r="T77"/>
  <c r="U77" s="1"/>
  <c r="T82"/>
  <c r="U82" s="1"/>
  <c r="S72"/>
  <c r="S62"/>
  <c r="T62" s="1"/>
  <c r="U62" s="1"/>
  <c r="S30"/>
  <c r="T30" s="1"/>
  <c r="U30" s="1"/>
  <c r="S68"/>
  <c r="T68" s="1"/>
  <c r="U68" s="1"/>
  <c r="S64"/>
  <c r="T64" s="1"/>
  <c r="U64" s="1"/>
  <c r="S60"/>
  <c r="T60" s="1"/>
  <c r="U60" s="1"/>
  <c r="S56"/>
  <c r="T56" s="1"/>
  <c r="U56" s="1"/>
  <c r="S53"/>
  <c r="T53" s="1"/>
  <c r="U53" s="1"/>
  <c r="S49"/>
  <c r="T49" s="1"/>
  <c r="U49" s="1"/>
  <c r="S45"/>
  <c r="T45" s="1"/>
  <c r="U45" s="1"/>
  <c r="S37"/>
  <c r="T37" s="1"/>
  <c r="U37" s="1"/>
  <c r="S32"/>
  <c r="T32" s="1"/>
  <c r="U32" s="1"/>
  <c r="S28"/>
  <c r="T28" s="1"/>
  <c r="U28" s="1"/>
  <c r="S27"/>
  <c r="T27" s="1"/>
  <c r="U27" s="1"/>
  <c r="S61"/>
  <c r="T61" s="1"/>
  <c r="U61" s="1"/>
  <c r="S58"/>
  <c r="T58" s="1"/>
  <c r="U58" s="1"/>
  <c r="S48"/>
  <c r="T48" s="1"/>
  <c r="U48" s="1"/>
  <c r="S40"/>
  <c r="T40" s="1"/>
  <c r="U40" s="1"/>
  <c r="S35"/>
  <c r="T35" s="1"/>
  <c r="U35" s="1"/>
  <c r="T26"/>
  <c r="S66"/>
  <c r="T66" s="1"/>
  <c r="U66" s="1"/>
  <c r="S57"/>
  <c r="T57" s="1"/>
  <c r="U57" s="1"/>
  <c r="S54"/>
  <c r="T54" s="1"/>
  <c r="U54" s="1"/>
  <c r="S51"/>
  <c r="T51" s="1"/>
  <c r="U51" s="1"/>
  <c r="S47"/>
  <c r="T47" s="1"/>
  <c r="U47" s="1"/>
  <c r="S43"/>
  <c r="T43" s="1"/>
  <c r="U43" s="1"/>
  <c r="S39"/>
  <c r="T39" s="1"/>
  <c r="U39" s="1"/>
  <c r="S41"/>
  <c r="T41" s="1"/>
  <c r="U41" s="1"/>
  <c r="S25"/>
  <c r="T25" s="1"/>
  <c r="U25" s="1"/>
  <c r="S67"/>
  <c r="T67" s="1"/>
  <c r="U67" s="1"/>
  <c r="S31"/>
  <c r="T31" s="1"/>
  <c r="U31" s="1"/>
  <c r="S24"/>
  <c r="T24" s="1"/>
  <c r="U24" s="1"/>
  <c r="U26" l="1"/>
  <c r="V26" s="1"/>
  <c r="T118"/>
  <c r="U118" s="1"/>
  <c r="S133"/>
  <c r="T410"/>
  <c r="T331"/>
  <c r="S362"/>
  <c r="T72"/>
  <c r="S96"/>
  <c r="S204"/>
  <c r="T204" s="1"/>
  <c r="U204" s="1"/>
  <c r="T80"/>
  <c r="U80" s="1"/>
  <c r="R307"/>
  <c r="S307" s="1"/>
  <c r="T307" s="1"/>
  <c r="U307" s="1"/>
  <c r="K408"/>
  <c r="Q272"/>
  <c r="R272" s="1"/>
  <c r="S272" s="1"/>
  <c r="T272" s="1"/>
  <c r="U272" s="1"/>
  <c r="V342"/>
  <c r="K239"/>
  <c r="V385"/>
  <c r="V131"/>
  <c r="S193"/>
  <c r="T193" s="1"/>
  <c r="U193" s="1"/>
  <c r="S439"/>
  <c r="T439" s="1"/>
  <c r="U439" s="1"/>
  <c r="R164"/>
  <c r="S164" s="1"/>
  <c r="T164" s="1"/>
  <c r="U164" s="1"/>
  <c r="S180"/>
  <c r="T180" s="1"/>
  <c r="U180" s="1"/>
  <c r="Q280"/>
  <c r="R280" s="1"/>
  <c r="S280" s="1"/>
  <c r="T280" s="1"/>
  <c r="U280" s="1"/>
  <c r="V308"/>
  <c r="V52"/>
  <c r="V73"/>
  <c r="V118"/>
  <c r="V157"/>
  <c r="V295"/>
  <c r="R98"/>
  <c r="S98" s="1"/>
  <c r="T98" s="1"/>
  <c r="U98" s="1"/>
  <c r="Q241"/>
  <c r="R241" s="1"/>
  <c r="S241" s="1"/>
  <c r="T241" s="1"/>
  <c r="U241" s="1"/>
  <c r="Q254"/>
  <c r="R254" s="1"/>
  <c r="S254" s="1"/>
  <c r="T254" s="1"/>
  <c r="U254" s="1"/>
  <c r="Q373"/>
  <c r="R373" s="1"/>
  <c r="S373" s="1"/>
  <c r="T373" s="1"/>
  <c r="U373" s="1"/>
  <c r="R158"/>
  <c r="S158" s="1"/>
  <c r="T158" s="1"/>
  <c r="U158" s="1"/>
  <c r="R160"/>
  <c r="S160" s="1"/>
  <c r="T160" s="1"/>
  <c r="U160" s="1"/>
  <c r="T125"/>
  <c r="U125" s="1"/>
  <c r="Q213"/>
  <c r="R213" s="1"/>
  <c r="S213" s="1"/>
  <c r="T213" s="1"/>
  <c r="U213" s="1"/>
  <c r="S23"/>
  <c r="S55"/>
  <c r="T55" s="1"/>
  <c r="U55" s="1"/>
  <c r="Q284"/>
  <c r="R284" s="1"/>
  <c r="S284" s="1"/>
  <c r="T284" s="1"/>
  <c r="U284" s="1"/>
  <c r="S44"/>
  <c r="T44" s="1"/>
  <c r="U44" s="1"/>
  <c r="V39"/>
  <c r="V51"/>
  <c r="V28"/>
  <c r="V226"/>
  <c r="V282"/>
  <c r="V288"/>
  <c r="V291"/>
  <c r="V310"/>
  <c r="V347"/>
  <c r="V403"/>
  <c r="Q278"/>
  <c r="R278" s="1"/>
  <c r="S278" s="1"/>
  <c r="T278" s="1"/>
  <c r="U278" s="1"/>
  <c r="S428"/>
  <c r="T428" s="1"/>
  <c r="U428" s="1"/>
  <c r="S325"/>
  <c r="T325" s="1"/>
  <c r="U325" s="1"/>
  <c r="S170"/>
  <c r="T170" s="1"/>
  <c r="V215"/>
  <c r="V314"/>
  <c r="V398"/>
  <c r="V395"/>
  <c r="V126"/>
  <c r="V179"/>
  <c r="V234"/>
  <c r="V352"/>
  <c r="V114"/>
  <c r="V111"/>
  <c r="V174"/>
  <c r="V332"/>
  <c r="V387"/>
  <c r="V233"/>
  <c r="V202"/>
  <c r="V200"/>
  <c r="V274"/>
  <c r="V259"/>
  <c r="V64"/>
  <c r="V141"/>
  <c r="V199"/>
  <c r="V196"/>
  <c r="V235"/>
  <c r="V266"/>
  <c r="V344"/>
  <c r="V372"/>
  <c r="V350"/>
  <c r="V268"/>
  <c r="V340"/>
  <c r="V248"/>
  <c r="V101"/>
  <c r="V144"/>
  <c r="V137"/>
  <c r="V159"/>
  <c r="V173"/>
  <c r="V281"/>
  <c r="V269"/>
  <c r="V351"/>
  <c r="V345"/>
  <c r="V389"/>
  <c r="V299"/>
  <c r="V276"/>
  <c r="V262"/>
  <c r="V257"/>
  <c r="V260"/>
  <c r="V271"/>
  <c r="V327"/>
  <c r="V356"/>
  <c r="V386"/>
  <c r="V369"/>
  <c r="V438"/>
  <c r="V425"/>
  <c r="V406"/>
  <c r="V358"/>
  <c r="V334"/>
  <c r="V255"/>
  <c r="U408"/>
  <c r="V59"/>
  <c r="V324"/>
  <c r="V346"/>
  <c r="V57"/>
  <c r="V27"/>
  <c r="V32"/>
  <c r="V103"/>
  <c r="V109"/>
  <c r="V205"/>
  <c r="V335"/>
  <c r="V432"/>
  <c r="V440"/>
  <c r="V321"/>
  <c r="V223"/>
  <c r="V123"/>
  <c r="V245"/>
  <c r="V265"/>
  <c r="V63"/>
  <c r="V263"/>
  <c r="V279"/>
  <c r="V297"/>
  <c r="V339"/>
  <c r="V399"/>
  <c r="V436"/>
  <c r="V24"/>
  <c r="V53"/>
  <c r="V33"/>
  <c r="V93"/>
  <c r="V100"/>
  <c r="V150"/>
  <c r="V145"/>
  <c r="V185"/>
  <c r="V177"/>
  <c r="V198"/>
  <c r="V216"/>
  <c r="V229"/>
  <c r="V273"/>
  <c r="V283"/>
  <c r="V300"/>
  <c r="V290"/>
  <c r="V366"/>
  <c r="V375"/>
  <c r="V390"/>
  <c r="V402"/>
  <c r="V396"/>
  <c r="V441"/>
  <c r="V420"/>
  <c r="T408"/>
  <c r="S408"/>
  <c r="V189"/>
  <c r="V303"/>
  <c r="V237"/>
  <c r="V354"/>
  <c r="V318"/>
  <c r="V264"/>
  <c r="V244"/>
  <c r="V251"/>
  <c r="V219"/>
  <c r="V110"/>
  <c r="Q408"/>
  <c r="L408"/>
  <c r="V40"/>
  <c r="V90"/>
  <c r="V104"/>
  <c r="V148"/>
  <c r="V197"/>
  <c r="V212"/>
  <c r="V214"/>
  <c r="V247"/>
  <c r="V333"/>
  <c r="V367"/>
  <c r="V397"/>
  <c r="V427"/>
  <c r="V426"/>
  <c r="M408"/>
  <c r="N408"/>
  <c r="V47"/>
  <c r="V54"/>
  <c r="V49"/>
  <c r="V60"/>
  <c r="V46"/>
  <c r="V65"/>
  <c r="V89"/>
  <c r="V124"/>
  <c r="V135"/>
  <c r="V153"/>
  <c r="V183"/>
  <c r="V175"/>
  <c r="V194"/>
  <c r="V191"/>
  <c r="V261"/>
  <c r="V270"/>
  <c r="V293"/>
  <c r="V296"/>
  <c r="V312"/>
  <c r="V311"/>
  <c r="V309"/>
  <c r="V343"/>
  <c r="V357"/>
  <c r="V349"/>
  <c r="V381"/>
  <c r="V377"/>
  <c r="V371"/>
  <c r="V384"/>
  <c r="V400"/>
  <c r="V416"/>
  <c r="R408"/>
  <c r="P408"/>
  <c r="O408"/>
  <c r="V421"/>
  <c r="V435"/>
  <c r="V415"/>
  <c r="V430"/>
  <c r="V419"/>
  <c r="V414"/>
  <c r="V431"/>
  <c r="V434"/>
  <c r="V418"/>
  <c r="V437"/>
  <c r="V433"/>
  <c r="V429"/>
  <c r="V424"/>
  <c r="V422"/>
  <c r="V411"/>
  <c r="V413"/>
  <c r="V423"/>
  <c r="V407"/>
  <c r="V405"/>
  <c r="V404"/>
  <c r="V401"/>
  <c r="V378"/>
  <c r="V374"/>
  <c r="V365"/>
  <c r="V380"/>
  <c r="V392"/>
  <c r="V376"/>
  <c r="V388"/>
  <c r="V368"/>
  <c r="V370"/>
  <c r="V383"/>
  <c r="V382"/>
  <c r="V379"/>
  <c r="V391"/>
  <c r="V355"/>
  <c r="V337"/>
  <c r="V353"/>
  <c r="V341"/>
  <c r="V361"/>
  <c r="V338"/>
  <c r="V360"/>
  <c r="V359"/>
  <c r="V336"/>
  <c r="V348"/>
  <c r="V322"/>
  <c r="V317"/>
  <c r="V319"/>
  <c r="V315"/>
  <c r="V320"/>
  <c r="V313"/>
  <c r="V328"/>
  <c r="V326"/>
  <c r="V316"/>
  <c r="V323"/>
  <c r="V298"/>
  <c r="V302"/>
  <c r="V301"/>
  <c r="V294"/>
  <c r="V289"/>
  <c r="V292"/>
  <c r="V246"/>
  <c r="V258"/>
  <c r="V252"/>
  <c r="V277"/>
  <c r="V285"/>
  <c r="V253"/>
  <c r="V256"/>
  <c r="V250"/>
  <c r="V275"/>
  <c r="V242"/>
  <c r="V267"/>
  <c r="V249"/>
  <c r="V243"/>
  <c r="V238"/>
  <c r="V224"/>
  <c r="V210"/>
  <c r="V228"/>
  <c r="V230"/>
  <c r="V217"/>
  <c r="V231"/>
  <c r="V218"/>
  <c r="V232"/>
  <c r="V227"/>
  <c r="V220"/>
  <c r="V222"/>
  <c r="V236"/>
  <c r="V221"/>
  <c r="V225"/>
  <c r="V201"/>
  <c r="V192"/>
  <c r="V203"/>
  <c r="V190"/>
  <c r="V195"/>
  <c r="V176"/>
  <c r="V172"/>
  <c r="V186"/>
  <c r="V182"/>
  <c r="V171"/>
  <c r="V184"/>
  <c r="V178"/>
  <c r="V161"/>
  <c r="V166"/>
  <c r="V163"/>
  <c r="V167"/>
  <c r="V165"/>
  <c r="V162"/>
  <c r="V147"/>
  <c r="V136"/>
  <c r="V142"/>
  <c r="V152"/>
  <c r="V151"/>
  <c r="V143"/>
  <c r="V149"/>
  <c r="V154"/>
  <c r="V146"/>
  <c r="V121"/>
  <c r="V119"/>
  <c r="V127"/>
  <c r="V130"/>
  <c r="V129"/>
  <c r="V122"/>
  <c r="V132"/>
  <c r="V128"/>
  <c r="V106"/>
  <c r="V105"/>
  <c r="V113"/>
  <c r="V107"/>
  <c r="V112"/>
  <c r="V108"/>
  <c r="V99"/>
  <c r="V115"/>
  <c r="V102"/>
  <c r="V87"/>
  <c r="V86"/>
  <c r="V84"/>
  <c r="V95"/>
  <c r="V81"/>
  <c r="V77"/>
  <c r="V92"/>
  <c r="V88"/>
  <c r="V75"/>
  <c r="V94"/>
  <c r="V74"/>
  <c r="V85"/>
  <c r="V78"/>
  <c r="V76"/>
  <c r="V82"/>
  <c r="V91"/>
  <c r="V83"/>
  <c r="V41"/>
  <c r="V43"/>
  <c r="V35"/>
  <c r="V61"/>
  <c r="V25"/>
  <c r="V66"/>
  <c r="V48"/>
  <c r="V45"/>
  <c r="V68"/>
  <c r="V67"/>
  <c r="V31"/>
  <c r="V58"/>
  <c r="V37"/>
  <c r="V56"/>
  <c r="V30"/>
  <c r="V62"/>
  <c r="V42"/>
  <c r="V38"/>
  <c r="V69"/>
  <c r="V50"/>
  <c r="V29"/>
  <c r="V133" l="1"/>
  <c r="U410"/>
  <c r="U331"/>
  <c r="T362"/>
  <c r="U170"/>
  <c r="V170" s="1"/>
  <c r="T187"/>
  <c r="U72"/>
  <c r="T96"/>
  <c r="T23"/>
  <c r="U23" s="1"/>
  <c r="V204"/>
  <c r="V80"/>
  <c r="V307"/>
  <c r="O329"/>
  <c r="P329"/>
  <c r="N329"/>
  <c r="O155"/>
  <c r="V272"/>
  <c r="L239"/>
  <c r="V254"/>
  <c r="V284"/>
  <c r="V98"/>
  <c r="V280"/>
  <c r="V164"/>
  <c r="V125"/>
  <c r="V193"/>
  <c r="V325"/>
  <c r="V158"/>
  <c r="V180"/>
  <c r="V439"/>
  <c r="Q211"/>
  <c r="R211" s="1"/>
  <c r="S211" s="1"/>
  <c r="T211" s="1"/>
  <c r="U211" s="1"/>
  <c r="V278"/>
  <c r="V44"/>
  <c r="V428"/>
  <c r="V55"/>
  <c r="V213"/>
  <c r="V160"/>
  <c r="V373"/>
  <c r="V241"/>
  <c r="V408"/>
  <c r="K133"/>
  <c r="J133"/>
  <c r="V410" l="1"/>
  <c r="U362"/>
  <c r="V331"/>
  <c r="V362" s="1"/>
  <c r="U96"/>
  <c r="V72"/>
  <c r="V96" s="1"/>
  <c r="V23"/>
  <c r="V70" s="1"/>
  <c r="V187"/>
  <c r="R306"/>
  <c r="R329" s="1"/>
  <c r="Q329"/>
  <c r="P155"/>
  <c r="M239"/>
  <c r="V211"/>
  <c r="K206"/>
  <c r="L206"/>
  <c r="M206"/>
  <c r="N206"/>
  <c r="O206"/>
  <c r="P206"/>
  <c r="Q206"/>
  <c r="S206"/>
  <c r="T206"/>
  <c r="U206"/>
  <c r="V206"/>
  <c r="J206"/>
  <c r="S306" l="1"/>
  <c r="S417"/>
  <c r="Q155"/>
  <c r="N239"/>
  <c r="O239"/>
  <c r="K393"/>
  <c r="K304"/>
  <c r="T306" l="1"/>
  <c r="S329"/>
  <c r="T417"/>
  <c r="R155"/>
  <c r="Q208"/>
  <c r="P239"/>
  <c r="Q209"/>
  <c r="S412"/>
  <c r="S442" s="1"/>
  <c r="L393"/>
  <c r="L304"/>
  <c r="L286"/>
  <c r="K168"/>
  <c r="J168"/>
  <c r="J116"/>
  <c r="R17"/>
  <c r="S17" s="1"/>
  <c r="T17" s="1"/>
  <c r="U17" s="1"/>
  <c r="R12"/>
  <c r="S12" s="1"/>
  <c r="T12" s="1"/>
  <c r="U12" s="1"/>
  <c r="R19"/>
  <c r="S19" s="1"/>
  <c r="T19" s="1"/>
  <c r="U19" s="1"/>
  <c r="R18"/>
  <c r="S18" s="1"/>
  <c r="T18" s="1"/>
  <c r="U18" s="1"/>
  <c r="R13"/>
  <c r="S13" s="1"/>
  <c r="T13" s="1"/>
  <c r="U13" s="1"/>
  <c r="R14"/>
  <c r="S14" s="1"/>
  <c r="T14" s="1"/>
  <c r="U14" s="1"/>
  <c r="R9"/>
  <c r="R20"/>
  <c r="S20" s="1"/>
  <c r="T20" s="1"/>
  <c r="U20" s="1"/>
  <c r="R11"/>
  <c r="S11" s="1"/>
  <c r="T11" s="1"/>
  <c r="U11" s="1"/>
  <c r="R16"/>
  <c r="S16" s="1"/>
  <c r="T16" s="1"/>
  <c r="U16" s="1"/>
  <c r="R10"/>
  <c r="S10" s="1"/>
  <c r="T10" s="1"/>
  <c r="U10" s="1"/>
  <c r="J443" l="1"/>
  <c r="S9"/>
  <c r="T9" s="1"/>
  <c r="U9" s="1"/>
  <c r="U306"/>
  <c r="U329" s="1"/>
  <c r="T329"/>
  <c r="U417"/>
  <c r="V417" s="1"/>
  <c r="S155"/>
  <c r="R15"/>
  <c r="S15" s="1"/>
  <c r="T15" s="1"/>
  <c r="U15" s="1"/>
  <c r="R208"/>
  <c r="Q239"/>
  <c r="T412"/>
  <c r="T442" s="1"/>
  <c r="R209"/>
  <c r="M393"/>
  <c r="M304"/>
  <c r="M286"/>
  <c r="L187"/>
  <c r="M187"/>
  <c r="N187"/>
  <c r="L168"/>
  <c r="L133"/>
  <c r="K116"/>
  <c r="O116"/>
  <c r="N116"/>
  <c r="M116"/>
  <c r="L116"/>
  <c r="V11"/>
  <c r="V16"/>
  <c r="V20"/>
  <c r="V14"/>
  <c r="V19"/>
  <c r="V17"/>
  <c r="V18"/>
  <c r="V12"/>
  <c r="V10"/>
  <c r="V13"/>
  <c r="V9" l="1"/>
  <c r="V306"/>
  <c r="V329" s="1"/>
  <c r="U155"/>
  <c r="T155"/>
  <c r="V15"/>
  <c r="S208"/>
  <c r="R239"/>
  <c r="U412"/>
  <c r="U442" s="1"/>
  <c r="S209"/>
  <c r="N393"/>
  <c r="N304"/>
  <c r="N286"/>
  <c r="O187"/>
  <c r="N21"/>
  <c r="M133"/>
  <c r="M168"/>
  <c r="P116"/>
  <c r="V155" l="1"/>
  <c r="T208"/>
  <c r="S239"/>
  <c r="V412"/>
  <c r="V442" s="1"/>
  <c r="T209"/>
  <c r="O393"/>
  <c r="O304"/>
  <c r="O286"/>
  <c r="P187"/>
  <c r="O21"/>
  <c r="N168"/>
  <c r="N133"/>
  <c r="Q116"/>
  <c r="U208" l="1"/>
  <c r="T239"/>
  <c r="U209"/>
  <c r="P393"/>
  <c r="P304"/>
  <c r="P286"/>
  <c r="Q187"/>
  <c r="O168"/>
  <c r="P21"/>
  <c r="O133"/>
  <c r="R116"/>
  <c r="U239" l="1"/>
  <c r="V208"/>
  <c r="V209"/>
  <c r="Q393"/>
  <c r="Q304"/>
  <c r="Q286"/>
  <c r="R187"/>
  <c r="P133"/>
  <c r="P168"/>
  <c r="Q21"/>
  <c r="S116"/>
  <c r="V239" l="1"/>
  <c r="R393"/>
  <c r="R304"/>
  <c r="R286"/>
  <c r="S187"/>
  <c r="R8"/>
  <c r="R21" s="1"/>
  <c r="Q133"/>
  <c r="Q168"/>
  <c r="T116"/>
  <c r="S393" l="1"/>
  <c r="S304"/>
  <c r="S286"/>
  <c r="U187"/>
  <c r="S8"/>
  <c r="S21" s="1"/>
  <c r="R133"/>
  <c r="R168"/>
  <c r="U116"/>
  <c r="V116"/>
  <c r="U393" l="1"/>
  <c r="T393"/>
  <c r="T304"/>
  <c r="U286"/>
  <c r="T286"/>
  <c r="S168"/>
  <c r="T8"/>
  <c r="T21" s="1"/>
  <c r="V393" l="1"/>
  <c r="U304"/>
  <c r="V304"/>
  <c r="V286"/>
  <c r="U133"/>
  <c r="T133"/>
  <c r="U8"/>
  <c r="U21" s="1"/>
  <c r="U168"/>
  <c r="T168"/>
  <c r="V8" l="1"/>
  <c r="V21" s="1"/>
  <c r="V168"/>
  <c r="A408" l="1"/>
  <c r="A393"/>
  <c r="A133"/>
  <c r="A116"/>
  <c r="A443" l="1"/>
  <c r="K70"/>
  <c r="K443" s="1"/>
  <c r="L70" l="1"/>
  <c r="L443" s="1"/>
  <c r="M70" l="1"/>
  <c r="M443" s="1"/>
  <c r="N70" l="1"/>
  <c r="N443" s="1"/>
  <c r="O70" l="1"/>
  <c r="O443" s="1"/>
  <c r="P70" l="1"/>
  <c r="P443" s="1"/>
  <c r="Q70" l="1"/>
  <c r="Q443" s="1"/>
  <c r="R70" l="1"/>
  <c r="R443" s="1"/>
  <c r="S70" l="1"/>
  <c r="S443" s="1"/>
  <c r="T70" l="1"/>
  <c r="U70" l="1"/>
  <c r="U443" s="1"/>
  <c r="T443"/>
  <c r="V443" l="1"/>
</calcChain>
</file>

<file path=xl/sharedStrings.xml><?xml version="1.0" encoding="utf-8"?>
<sst xmlns="http://schemas.openxmlformats.org/spreadsheetml/2006/main" count="1744" uniqueCount="473">
  <si>
    <t xml:space="preserve">Приложение 2.2  </t>
  </si>
  <si>
    <t>Размер средств, направляемых на финансовое обеспечение фельдшерско-акушерских пунктов медицинских организации</t>
  </si>
  <si>
    <t>№ п/п</t>
  </si>
  <si>
    <t>Диапазон численности обслуживаемого населения, чел.</t>
  </si>
  <si>
    <t xml:space="preserve">Соответствие требованиям, установленным положением об организации оказания первичной медико- санитарной помощи взрослому населению </t>
  </si>
  <si>
    <t>Диапазон численности обслуживаемого населения до 100 чел. и свыше 2000 чел., для которых установлен коэффициент дифференциации по решению субъекта РФ</t>
  </si>
  <si>
    <r>
      <t xml:space="preserve">Размер финансового обеспечения на год, руб. </t>
    </r>
    <r>
      <rPr>
        <b/>
        <sz val="11"/>
        <color indexed="8"/>
        <rFont val="Times New Roman"/>
        <family val="1"/>
        <charset val="204"/>
      </rPr>
      <t>(ОС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</si>
  <si>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 xml:space="preserve">соответствие (+),      несоответствие (-) </t>
  </si>
  <si>
    <t>ОГБУЗ"Велижская ЦРБ"</t>
  </si>
  <si>
    <t>Чепельский</t>
  </si>
  <si>
    <t>до 100</t>
  </si>
  <si>
    <t>-</t>
  </si>
  <si>
    <t>+</t>
  </si>
  <si>
    <t>Шумиловский</t>
  </si>
  <si>
    <t>Крутовской</t>
  </si>
  <si>
    <t>Беляевский</t>
  </si>
  <si>
    <t xml:space="preserve">Погорельский </t>
  </si>
  <si>
    <t>Старосельский</t>
  </si>
  <si>
    <t>Логовский</t>
  </si>
  <si>
    <t>Заозерский</t>
  </si>
  <si>
    <t>Чернейский</t>
  </si>
  <si>
    <t>Будницкий</t>
  </si>
  <si>
    <t>Ляховский</t>
  </si>
  <si>
    <t>Печенковский</t>
  </si>
  <si>
    <t>Ситьковский</t>
  </si>
  <si>
    <t>ИТОГО</t>
  </si>
  <si>
    <t>ОГБУЗ "Вяземская ЦРБ"</t>
  </si>
  <si>
    <t>Телепневский</t>
  </si>
  <si>
    <t>Демидовский</t>
  </si>
  <si>
    <t>Петровский</t>
  </si>
  <si>
    <t>Калпитский</t>
  </si>
  <si>
    <t>Федоровский</t>
  </si>
  <si>
    <t>Ивановский</t>
  </si>
  <si>
    <t>Лосьминский</t>
  </si>
  <si>
    <t>Царево-Займищенский</t>
  </si>
  <si>
    <t>Митьковский</t>
  </si>
  <si>
    <t>Хватово-Заводской</t>
  </si>
  <si>
    <t>Ефремовский</t>
  </si>
  <si>
    <t>Черемушкинский</t>
  </si>
  <si>
    <t>Богородицкий</t>
  </si>
  <si>
    <t>Бухоновский</t>
  </si>
  <si>
    <t>Поляновский</t>
  </si>
  <si>
    <t>Юшковский</t>
  </si>
  <si>
    <t>Мещерский</t>
  </si>
  <si>
    <t>Шуйский</t>
  </si>
  <si>
    <t>Каснянский</t>
  </si>
  <si>
    <t>Исаковский</t>
  </si>
  <si>
    <t>Относовский</t>
  </si>
  <si>
    <t>Успенский</t>
  </si>
  <si>
    <t>Хмелитский</t>
  </si>
  <si>
    <t>Семлевский</t>
  </si>
  <si>
    <t>Андрейсковский</t>
  </si>
  <si>
    <t>Новосельский</t>
  </si>
  <si>
    <t>Вязьма-Брянский</t>
  </si>
  <si>
    <t>свыше 2000</t>
  </si>
  <si>
    <t>ОГБУЗ "Гагаринская ЦРБ"</t>
  </si>
  <si>
    <t xml:space="preserve">Величковский </t>
  </si>
  <si>
    <t xml:space="preserve">Липцевский </t>
  </si>
  <si>
    <t xml:space="preserve">Колокольнинский </t>
  </si>
  <si>
    <t xml:space="preserve">Старосельский </t>
  </si>
  <si>
    <t xml:space="preserve">Мамоновский </t>
  </si>
  <si>
    <t>Черногубцевский</t>
  </si>
  <si>
    <t xml:space="preserve">Пышковский </t>
  </si>
  <si>
    <t xml:space="preserve">Куршевский </t>
  </si>
  <si>
    <t xml:space="preserve">Ивашковский </t>
  </si>
  <si>
    <t>Астаховский</t>
  </si>
  <si>
    <t xml:space="preserve">Мальцевский </t>
  </si>
  <si>
    <t xml:space="preserve">Самуйловский </t>
  </si>
  <si>
    <t xml:space="preserve">Потаповский </t>
  </si>
  <si>
    <t xml:space="preserve">Ельнинский </t>
  </si>
  <si>
    <t xml:space="preserve">Клушинский </t>
  </si>
  <si>
    <t xml:space="preserve">Юринский </t>
  </si>
  <si>
    <t xml:space="preserve">Молоченевский </t>
  </si>
  <si>
    <t>Мишинский</t>
  </si>
  <si>
    <t xml:space="preserve">Благодатненский </t>
  </si>
  <si>
    <t xml:space="preserve">Ивинский </t>
  </si>
  <si>
    <t xml:space="preserve">Серго-Ивановский </t>
  </si>
  <si>
    <t xml:space="preserve">Родомановский </t>
  </si>
  <si>
    <t xml:space="preserve">Ашковский </t>
  </si>
  <si>
    <t>ОГБУЗ"Демидовская ЦРБ"</t>
  </si>
  <si>
    <t>Евсеевский</t>
  </si>
  <si>
    <t>Коревский</t>
  </si>
  <si>
    <t>Карцевский</t>
  </si>
  <si>
    <t>Петраковский</t>
  </si>
  <si>
    <t>Пересудовский</t>
  </si>
  <si>
    <t>Жичицкий</t>
  </si>
  <si>
    <t>Баклановский</t>
  </si>
  <si>
    <t>Закрутский</t>
  </si>
  <si>
    <t>Ельшанский</t>
  </si>
  <si>
    <t>Шаповский</t>
  </si>
  <si>
    <t>Бородинский</t>
  </si>
  <si>
    <t>Михайловский</t>
  </si>
  <si>
    <t>В.Моховичский</t>
  </si>
  <si>
    <t>Холмовской</t>
  </si>
  <si>
    <t>Титовщинский</t>
  </si>
  <si>
    <t>Дубровский</t>
  </si>
  <si>
    <t>Заборьевский</t>
  </si>
  <si>
    <t>ОГБУЗ "Дорогобужская ЦРБ"</t>
  </si>
  <si>
    <t>Бизюковский</t>
  </si>
  <si>
    <t>Мархоткинский</t>
  </si>
  <si>
    <t>Каськовский</t>
  </si>
  <si>
    <t>Васинский</t>
  </si>
  <si>
    <t>Быковский</t>
  </si>
  <si>
    <t>Полибинский</t>
  </si>
  <si>
    <t>Струковский</t>
  </si>
  <si>
    <t>Ушаковский</t>
  </si>
  <si>
    <t>Кузинский</t>
  </si>
  <si>
    <t>Княщинский</t>
  </si>
  <si>
    <t>Слойковский</t>
  </si>
  <si>
    <t>Озерищенский</t>
  </si>
  <si>
    <t>Шаломинский</t>
  </si>
  <si>
    <t>Ново-Михайловский</t>
  </si>
  <si>
    <t>Фрунзенский</t>
  </si>
  <si>
    <t xml:space="preserve">Спас-Угловский  </t>
  </si>
  <si>
    <t xml:space="preserve">Булгаковский  </t>
  </si>
  <si>
    <t xml:space="preserve">Зимецкий </t>
  </si>
  <si>
    <t xml:space="preserve">Буризинский  </t>
  </si>
  <si>
    <t xml:space="preserve">Савинский </t>
  </si>
  <si>
    <t xml:space="preserve">Митяевский  </t>
  </si>
  <si>
    <t xml:space="preserve">Шиловичский </t>
  </si>
  <si>
    <t xml:space="preserve">Троицкий </t>
  </si>
  <si>
    <t xml:space="preserve">Ерышовский </t>
  </si>
  <si>
    <t xml:space="preserve">Третьяковский </t>
  </si>
  <si>
    <t xml:space="preserve">Бересневский </t>
  </si>
  <si>
    <t xml:space="preserve">Петрищевский </t>
  </si>
  <si>
    <t xml:space="preserve">Федоровский </t>
  </si>
  <si>
    <t>Ромодановский</t>
  </si>
  <si>
    <t xml:space="preserve">Березкинский </t>
  </si>
  <si>
    <t xml:space="preserve">Бело-Холмский </t>
  </si>
  <si>
    <t xml:space="preserve">Теренинский </t>
  </si>
  <si>
    <t>Устиновский</t>
  </si>
  <si>
    <t xml:space="preserve">Дубосищенский </t>
  </si>
  <si>
    <t xml:space="preserve">Яковлевский </t>
  </si>
  <si>
    <t xml:space="preserve"> Новобрыкинский </t>
  </si>
  <si>
    <t xml:space="preserve">Богородицкий </t>
  </si>
  <si>
    <t>Ивано-Гудинский</t>
  </si>
  <si>
    <t xml:space="preserve">Демщинский </t>
  </si>
  <si>
    <t xml:space="preserve">Высоковский </t>
  </si>
  <si>
    <t xml:space="preserve">Фенинский </t>
  </si>
  <si>
    <t xml:space="preserve">Мутищенский </t>
  </si>
  <si>
    <t xml:space="preserve">Павловский </t>
  </si>
  <si>
    <t xml:space="preserve">Пронинский </t>
  </si>
  <si>
    <t xml:space="preserve">Шараповский </t>
  </si>
  <si>
    <t>Болтутинский</t>
  </si>
  <si>
    <t xml:space="preserve">Коробецкий </t>
  </si>
  <si>
    <t>Никулинский</t>
  </si>
  <si>
    <t xml:space="preserve">Кардовский </t>
  </si>
  <si>
    <t>Ломнянский</t>
  </si>
  <si>
    <t xml:space="preserve">Язовский </t>
  </si>
  <si>
    <t>Егоровский</t>
  </si>
  <si>
    <t xml:space="preserve">Корсиковский </t>
  </si>
  <si>
    <t xml:space="preserve">Сукромлянский </t>
  </si>
  <si>
    <t xml:space="preserve">Руханский </t>
  </si>
  <si>
    <t>Беседковский</t>
  </si>
  <si>
    <t xml:space="preserve">Кузьмичский </t>
  </si>
  <si>
    <t xml:space="preserve">Воргинский </t>
  </si>
  <si>
    <t>ОГБУЗ"Кардымовская ЦРБ"</t>
  </si>
  <si>
    <t xml:space="preserve">Лопинский </t>
  </si>
  <si>
    <t xml:space="preserve">Шокинский </t>
  </si>
  <si>
    <t xml:space="preserve">Вачковский </t>
  </si>
  <si>
    <t xml:space="preserve">Варваровщинский </t>
  </si>
  <si>
    <t xml:space="preserve">Титковский </t>
  </si>
  <si>
    <t xml:space="preserve">Нетризовский </t>
  </si>
  <si>
    <t xml:space="preserve">Соловьевский </t>
  </si>
  <si>
    <t xml:space="preserve">Тюшинский </t>
  </si>
  <si>
    <t xml:space="preserve">Мольковский </t>
  </si>
  <si>
    <t xml:space="preserve">Каменский </t>
  </si>
  <si>
    <t>Алушковский</t>
  </si>
  <si>
    <t>Николаевский</t>
  </si>
  <si>
    <t>Сырокоренский</t>
  </si>
  <si>
    <t>Викторовский</t>
  </si>
  <si>
    <t>Волковский</t>
  </si>
  <si>
    <t>Рогайловский</t>
  </si>
  <si>
    <t>Гребеневский</t>
  </si>
  <si>
    <t>Малеевский</t>
  </si>
  <si>
    <t>Белеевский</t>
  </si>
  <si>
    <t>Мигановский</t>
  </si>
  <si>
    <t>Павловский</t>
  </si>
  <si>
    <t>Лонницкий</t>
  </si>
  <si>
    <t>Мерлинский</t>
  </si>
  <si>
    <t>Маньковский</t>
  </si>
  <si>
    <t>ОГБУЗ "Монастырщинская ЦРБ"</t>
  </si>
  <si>
    <t>Родьковский</t>
  </si>
  <si>
    <t>Добросельский</t>
  </si>
  <si>
    <t>Каблуковский</t>
  </si>
  <si>
    <t>Железняковский</t>
  </si>
  <si>
    <t>Раевский</t>
  </si>
  <si>
    <t>Гоголевский</t>
  </si>
  <si>
    <t>Кадинский</t>
  </si>
  <si>
    <t>Сычевский</t>
  </si>
  <si>
    <t>Александровский</t>
  </si>
  <si>
    <t>Досуговский</t>
  </si>
  <si>
    <t>Любавичский</t>
  </si>
  <si>
    <t>Барсуковский</t>
  </si>
  <si>
    <t>Стегримовский</t>
  </si>
  <si>
    <t>Носковский</t>
  </si>
  <si>
    <t>Крапивенский</t>
  </si>
  <si>
    <t xml:space="preserve">Ново-Михайловский </t>
  </si>
  <si>
    <t>ОГБУЗ "Починковская РБ"</t>
  </si>
  <si>
    <t>Сельцовский</t>
  </si>
  <si>
    <t>Ново-головочевский</t>
  </si>
  <si>
    <t>Шмаковский</t>
  </si>
  <si>
    <t>Красно-знаменский</t>
  </si>
  <si>
    <t>Даньковский</t>
  </si>
  <si>
    <t>Ворошиловский</t>
  </si>
  <si>
    <t>Беликский</t>
  </si>
  <si>
    <t>Ламоновский</t>
  </si>
  <si>
    <t>Деребужский</t>
  </si>
  <si>
    <t>Клемятинский</t>
  </si>
  <si>
    <t>Липковский</t>
  </si>
  <si>
    <t>Старинковский</t>
  </si>
  <si>
    <t>Бобыновский</t>
  </si>
  <si>
    <t>Макшеевский</t>
  </si>
  <si>
    <t>Навинский</t>
  </si>
  <si>
    <t>Климщинский</t>
  </si>
  <si>
    <t>Тростянский</t>
  </si>
  <si>
    <t>Стригинский</t>
  </si>
  <si>
    <t>Шанталовский</t>
  </si>
  <si>
    <t>Самолюбовский</t>
  </si>
  <si>
    <t>Княжинский</t>
  </si>
  <si>
    <t>Редчинский</t>
  </si>
  <si>
    <t>Лучесской</t>
  </si>
  <si>
    <t>Васьковский</t>
  </si>
  <si>
    <t>Мачулинский</t>
  </si>
  <si>
    <t>Переснянский</t>
  </si>
  <si>
    <t>Прудковский</t>
  </si>
  <si>
    <t>Рябцевский</t>
  </si>
  <si>
    <t>Мурыгинский</t>
  </si>
  <si>
    <t xml:space="preserve">Плосковский </t>
  </si>
  <si>
    <t>ОГБУЗ "Рославльская ЦРБ"</t>
  </si>
  <si>
    <t xml:space="preserve">Семеновский  </t>
  </si>
  <si>
    <t>Савеевский</t>
  </si>
  <si>
    <t>Красниковский</t>
  </si>
  <si>
    <t xml:space="preserve">Любовский  </t>
  </si>
  <si>
    <t xml:space="preserve">Крапивенский  </t>
  </si>
  <si>
    <t xml:space="preserve">Хорошовский  </t>
  </si>
  <si>
    <t xml:space="preserve">Костыревский  </t>
  </si>
  <si>
    <t xml:space="preserve">Крапивненский  </t>
  </si>
  <si>
    <t xml:space="preserve">Чижовский  </t>
  </si>
  <si>
    <t xml:space="preserve">Сырокоренский  </t>
  </si>
  <si>
    <t xml:space="preserve">Азобичксий </t>
  </si>
  <si>
    <t xml:space="preserve">Богдановский </t>
  </si>
  <si>
    <t xml:space="preserve">Громашовский </t>
  </si>
  <si>
    <t xml:space="preserve">Грязенятский </t>
  </si>
  <si>
    <t xml:space="preserve">Доротовский  </t>
  </si>
  <si>
    <t xml:space="preserve">Жарынский  </t>
  </si>
  <si>
    <t xml:space="preserve">Лесниковский  </t>
  </si>
  <si>
    <t xml:space="preserve">Липовский  </t>
  </si>
  <si>
    <t xml:space="preserve">Перенский </t>
  </si>
  <si>
    <t xml:space="preserve">Астапковичский  </t>
  </si>
  <si>
    <t xml:space="preserve">Козловский  </t>
  </si>
  <si>
    <t>ОГБУЗ"Руднянская ЦРБ"</t>
  </si>
  <si>
    <t>Шубковский</t>
  </si>
  <si>
    <t>Шиловский</t>
  </si>
  <si>
    <t>Кошевический</t>
  </si>
  <si>
    <t>Кляриновский</t>
  </si>
  <si>
    <t>Могильнянский</t>
  </si>
  <si>
    <t>Привольский</t>
  </si>
  <si>
    <t>Любавический</t>
  </si>
  <si>
    <t>Смолиговский</t>
  </si>
  <si>
    <t>Казимировский</t>
  </si>
  <si>
    <t>Шеровический</t>
  </si>
  <si>
    <t>Березинский</t>
  </si>
  <si>
    <t>Чистиковский</t>
  </si>
  <si>
    <t>Гранковский</t>
  </si>
  <si>
    <t>Боярщенский</t>
  </si>
  <si>
    <t>ОГБУЗ "Смоленская ЦРБ"</t>
  </si>
  <si>
    <t xml:space="preserve">Высоко-Холмский </t>
  </si>
  <si>
    <t xml:space="preserve">Денисовский </t>
  </si>
  <si>
    <t xml:space="preserve">Митинский </t>
  </si>
  <si>
    <t xml:space="preserve">Почаевский </t>
  </si>
  <si>
    <t xml:space="preserve">Лубнянский </t>
  </si>
  <si>
    <t xml:space="preserve">Замощанский </t>
  </si>
  <si>
    <t xml:space="preserve">Волоковский </t>
  </si>
  <si>
    <t xml:space="preserve">Мазальцевский </t>
  </si>
  <si>
    <t xml:space="preserve">Апольинский </t>
  </si>
  <si>
    <t xml:space="preserve">Лоинский </t>
  </si>
  <si>
    <t xml:space="preserve">Чекулинский </t>
  </si>
  <si>
    <t xml:space="preserve">Верховский </t>
  </si>
  <si>
    <t xml:space="preserve">Санниковский </t>
  </si>
  <si>
    <t xml:space="preserve">Сыр-Липецкий </t>
  </si>
  <si>
    <t xml:space="preserve">Бубновский </t>
  </si>
  <si>
    <t xml:space="preserve">Моготовский </t>
  </si>
  <si>
    <t xml:space="preserve">Синьковский </t>
  </si>
  <si>
    <t xml:space="preserve">Ольшанский </t>
  </si>
  <si>
    <t xml:space="preserve">Дивасовский </t>
  </si>
  <si>
    <t xml:space="preserve">Гедеоновский </t>
  </si>
  <si>
    <t xml:space="preserve">Михновский </t>
  </si>
  <si>
    <t>ОГБУЗ "Сафоновская ЦРБ"</t>
  </si>
  <si>
    <t xml:space="preserve">Васильевский </t>
  </si>
  <si>
    <t xml:space="preserve">Леснянский </t>
  </si>
  <si>
    <t xml:space="preserve">Игнатковский </t>
  </si>
  <si>
    <t xml:space="preserve">Казулинский </t>
  </si>
  <si>
    <t xml:space="preserve">Пушкинский </t>
  </si>
  <si>
    <t xml:space="preserve">Зимницкий </t>
  </si>
  <si>
    <t xml:space="preserve">Дроздовский </t>
  </si>
  <si>
    <t xml:space="preserve">Дуровский </t>
  </si>
  <si>
    <t xml:space="preserve">Заворовский </t>
  </si>
  <si>
    <t xml:space="preserve">Рыбковский </t>
  </si>
  <si>
    <t xml:space="preserve">Прудковский </t>
  </si>
  <si>
    <t xml:space="preserve">Богдановщинский </t>
  </si>
  <si>
    <t xml:space="preserve">Алферовский </t>
  </si>
  <si>
    <t xml:space="preserve">Беленинский </t>
  </si>
  <si>
    <t xml:space="preserve">Н-Погореловский </t>
  </si>
  <si>
    <t xml:space="preserve">Вадинский </t>
  </si>
  <si>
    <t xml:space="preserve">Вышегорский </t>
  </si>
  <si>
    <t xml:space="preserve">Барановский </t>
  </si>
  <si>
    <t>Григорьевский</t>
  </si>
  <si>
    <t>Хлепенской</t>
  </si>
  <si>
    <t>Софьинский</t>
  </si>
  <si>
    <t>Липецкий</t>
  </si>
  <si>
    <t>Капустинский</t>
  </si>
  <si>
    <t>Юшинский</t>
  </si>
  <si>
    <t>Никольский</t>
  </si>
  <si>
    <t xml:space="preserve">Караваевский </t>
  </si>
  <si>
    <t>Соколинский</t>
  </si>
  <si>
    <t>Хвощеватовский</t>
  </si>
  <si>
    <t xml:space="preserve">Лесные Дали </t>
  </si>
  <si>
    <t xml:space="preserve">Середской </t>
  </si>
  <si>
    <t>Болшевский</t>
  </si>
  <si>
    <t>Рябинковский</t>
  </si>
  <si>
    <t>Ануфриевский</t>
  </si>
  <si>
    <t xml:space="preserve">Бехтеевский </t>
  </si>
  <si>
    <t xml:space="preserve">Б.Моховаткинский </t>
  </si>
  <si>
    <t xml:space="preserve">Суторминский </t>
  </si>
  <si>
    <t xml:space="preserve">Вараксинский </t>
  </si>
  <si>
    <t xml:space="preserve">Никитский </t>
  </si>
  <si>
    <t xml:space="preserve">Субботниковский </t>
  </si>
  <si>
    <t>Извековский</t>
  </si>
  <si>
    <t>Караваевский</t>
  </si>
  <si>
    <t>Печениченский</t>
  </si>
  <si>
    <t>Селищенский</t>
  </si>
  <si>
    <t>Татаркинский</t>
  </si>
  <si>
    <t xml:space="preserve">Дугинский </t>
  </si>
  <si>
    <t>Торбеевский</t>
  </si>
  <si>
    <t>Осиповский</t>
  </si>
  <si>
    <t>Кикинский</t>
  </si>
  <si>
    <t>Замыцкий</t>
  </si>
  <si>
    <t>Васильевский</t>
  </si>
  <si>
    <t>Бекринский</t>
  </si>
  <si>
    <t>Нарытковский</t>
  </si>
  <si>
    <t>Селенский</t>
  </si>
  <si>
    <t>Горковский</t>
  </si>
  <si>
    <t>Булгаковский</t>
  </si>
  <si>
    <t>Захарьевский</t>
  </si>
  <si>
    <t>Русановский</t>
  </si>
  <si>
    <t>Арнишицкий</t>
  </si>
  <si>
    <t>Великопольский</t>
  </si>
  <si>
    <t>Дрожинский</t>
  </si>
  <si>
    <t>Полдневский</t>
  </si>
  <si>
    <t>Слободской</t>
  </si>
  <si>
    <t>Желаньинский</t>
  </si>
  <si>
    <t>Баскаковский</t>
  </si>
  <si>
    <t>Вешковский</t>
  </si>
  <si>
    <t>ОГБУЗ "Хиславичская ЦРБ"</t>
  </si>
  <si>
    <t>Большехуторянский</t>
  </si>
  <si>
    <t>Кожуховичский</t>
  </si>
  <si>
    <t>Комаровский</t>
  </si>
  <si>
    <t>Корзовский</t>
  </si>
  <si>
    <t>Мазыкинский</t>
  </si>
  <si>
    <t>Микшинский</t>
  </si>
  <si>
    <t>Петропольский</t>
  </si>
  <si>
    <t>Соинский</t>
  </si>
  <si>
    <t>Упинский</t>
  </si>
  <si>
    <t xml:space="preserve">Фроловский </t>
  </si>
  <si>
    <t>Городищенский</t>
  </si>
  <si>
    <t>Печерский</t>
  </si>
  <si>
    <t>Череповской</t>
  </si>
  <si>
    <t xml:space="preserve">Никитинский </t>
  </si>
  <si>
    <t xml:space="preserve">Агибаловский </t>
  </si>
  <si>
    <t xml:space="preserve">Батуринский </t>
  </si>
  <si>
    <t xml:space="preserve">Болышевский </t>
  </si>
  <si>
    <t xml:space="preserve">Канютинский </t>
  </si>
  <si>
    <t>Нахимовский</t>
  </si>
  <si>
    <t xml:space="preserve">Пигулинский </t>
  </si>
  <si>
    <t xml:space="preserve">Печатниковский </t>
  </si>
  <si>
    <t xml:space="preserve">Стешинский </t>
  </si>
  <si>
    <t xml:space="preserve">Шапковский </t>
  </si>
  <si>
    <t>Верхне-Малышкинский</t>
  </si>
  <si>
    <t xml:space="preserve">Лехминский </t>
  </si>
  <si>
    <t xml:space="preserve">Балахоновский </t>
  </si>
  <si>
    <t xml:space="preserve">Петровичский </t>
  </si>
  <si>
    <t xml:space="preserve">Зимонинский </t>
  </si>
  <si>
    <t xml:space="preserve">Надейковичский </t>
  </si>
  <si>
    <t xml:space="preserve">Криволесский </t>
  </si>
  <si>
    <t xml:space="preserve">Снегиревский </t>
  </si>
  <si>
    <t xml:space="preserve">Руссковский </t>
  </si>
  <si>
    <t xml:space="preserve">Краснооктябрьский </t>
  </si>
  <si>
    <t xml:space="preserve">Гневковский </t>
  </si>
  <si>
    <t xml:space="preserve">Вежниковский </t>
  </si>
  <si>
    <t>ОГБУЗ "Ярцевская ЦРБ"</t>
  </si>
  <si>
    <t>Постниковский</t>
  </si>
  <si>
    <t>Кротовский</t>
  </si>
  <si>
    <t>Львовский</t>
  </si>
  <si>
    <t>Засижьевский</t>
  </si>
  <si>
    <t>Миропольский</t>
  </si>
  <si>
    <t>Ольховский</t>
  </si>
  <si>
    <t>Зайцевский</t>
  </si>
  <si>
    <t>Ярцевский</t>
  </si>
  <si>
    <t>Мушковичский</t>
  </si>
  <si>
    <t>Подрощинский</t>
  </si>
  <si>
    <t>Суетовский</t>
  </si>
  <si>
    <t>Михейковский</t>
  </si>
  <si>
    <t xml:space="preserve">Велистовский </t>
  </si>
  <si>
    <t>Размер финансового обеспечения в феврале , руб.</t>
  </si>
  <si>
    <t>Размер финансового обеспечения в марте , руб.</t>
  </si>
  <si>
    <t>Размер финансового обеспечения в апреле, руб.</t>
  </si>
  <si>
    <t>Размер финансового обеспечения в мае, руб.</t>
  </si>
  <si>
    <t>Размер финансового обеспечения в июне, руб.</t>
  </si>
  <si>
    <t>Размер финансового обеспечения в июле, руб.</t>
  </si>
  <si>
    <t>Размер финансового обеспечения в августе, руб.</t>
  </si>
  <si>
    <t>Размер финансового обеспечения в сентябре, руб.</t>
  </si>
  <si>
    <t>Размер финансового обеспечения в октябре, руб.</t>
  </si>
  <si>
    <t>Размер финансового обеспечения в ноябре, руб.</t>
  </si>
  <si>
    <t>Размер финансового обеспечения в декабре. руб.</t>
  </si>
  <si>
    <t>Лызянский</t>
  </si>
  <si>
    <t>Пречистенский</t>
  </si>
  <si>
    <t>Воронцовский</t>
  </si>
  <si>
    <t>Добринский</t>
  </si>
  <si>
    <t>Размер финансового обеспечения в январе , руб.</t>
  </si>
  <si>
    <t>Доброминский</t>
  </si>
  <si>
    <t>ОГБУЗ "Краснинская ЦРБ"</t>
  </si>
  <si>
    <t>Мольгинский</t>
  </si>
  <si>
    <t>Левкинский</t>
  </si>
  <si>
    <t>Двуполяновский</t>
  </si>
  <si>
    <t>Красная горка</t>
  </si>
  <si>
    <t>ОГБУЗ "Ельнинская ЦРБ"</t>
  </si>
  <si>
    <t>ОГБУЗ "Сычевская ЦРБ"</t>
  </si>
  <si>
    <t xml:space="preserve">Укомпле-ктованность медицинскими кадрами, в соответствии с приказом МЗ РФ от 15.05.2012 N543н </t>
  </si>
  <si>
    <t>ВСЕГО</t>
  </si>
  <si>
    <t>Студенецкий</t>
  </si>
  <si>
    <t>от 901 - до 1500</t>
  </si>
  <si>
    <t>от 1501 - до 2000</t>
  </si>
  <si>
    <t>от 101 - до 900</t>
  </si>
  <si>
    <t xml:space="preserve">Шестаковский </t>
  </si>
  <si>
    <t>Лоснянский</t>
  </si>
  <si>
    <t>Наименование  фельдшерско - акушерских пунктов, фельдшерских пунктов, фельдшерских здравпунктов медицинской организации</t>
  </si>
  <si>
    <r>
      <t xml:space="preserve">Значения коэффициента специфики оказания медицинской помощи </t>
    </r>
    <r>
      <rPr>
        <b/>
        <sz val="11"/>
        <color indexed="8"/>
        <rFont val="Times New Roman"/>
        <family val="1"/>
        <charset val="204"/>
      </rPr>
      <t>(КС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БНФ</t>
    </r>
    <r>
      <rPr>
        <b/>
        <sz val="11"/>
        <color indexed="8"/>
        <rFont val="Times New Roman"/>
        <family val="1"/>
        <charset val="204"/>
      </rPr>
      <t>)</t>
    </r>
  </si>
  <si>
    <t>Первитинский</t>
  </si>
  <si>
    <t>Изменения с 01.04.2024г.</t>
  </si>
  <si>
    <t>1. В связи с актуализацией информации по фельдшерско-акушерским пунктам, полученной от медицинских организаций по итогам 1 квартала 2024 года:</t>
  </si>
  <si>
    <t>Комиссаровский</t>
  </si>
  <si>
    <t>Изменения с 01.05.2024г.</t>
  </si>
  <si>
    <t>1. В связи с началом функционирования здания Комиссаровского ФАП ОГБУЗ "Краснинская ЦРБ".</t>
  </si>
  <si>
    <t>Изменения с 01.07.2024г.</t>
  </si>
  <si>
    <t>1. В связи с актуализацией информации по фельдшерско-акушерским пунктам, полученной от медицинских организаций по итогам 2 квартала 2024 года:</t>
  </si>
  <si>
    <r>
      <t>Финансовый размер обеспечения от 101 - 900 жителей (1230,5); от 901 - 1500 жителей (2460,9); от 1501 до 2000 - (2907,1) (тыс.руб.)</t>
    </r>
    <r>
      <rPr>
        <b/>
        <sz val="11"/>
        <color indexed="8"/>
        <rFont val="Times New Roman"/>
        <family val="1"/>
        <charset val="204"/>
      </rPr>
      <t xml:space="preserve"> (БНФ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</si>
  <si>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>Изменения с 01.08.2024г.</t>
  </si>
  <si>
    <t>ОГБУЗ "Вяземская ЦРБ" уменьшение занятых ставок медицинского персонала в Селенском ФАПе;</t>
  </si>
  <si>
    <t>ОГБУЗ "Гагаринская ЦРБ"  увеличение занятых ставок медицинского персонала в Мамоновском ФАПе;</t>
  </si>
  <si>
    <t>ОГБУЗ "Краснинская ЦРБ" увеличение занятых ставок медицинского персонала в Павловском ФАПе;</t>
  </si>
  <si>
    <t>ОГБУЗ "Монастырщинская ЦРБ" увеличение занятых ставок медицинского персонала в Раевском ФАПе;</t>
  </si>
  <si>
    <t>ОГБУЗ "Рославльская ЦРБ" увеличение занятых ставок медицинского персонала в Кузьмичском ФАПе;</t>
  </si>
  <si>
    <t>ОГБУЗ "Хиславичская ЦРБ" увеличение занятых ставок медицинского персонала в Микшинском ФАПе.</t>
  </si>
  <si>
    <t>ОГБУЗ "Велижская ЦРБ" уменьшение занятых ставок медицинского персонала в Чернейском и Печенковском ФАПах;</t>
  </si>
  <si>
    <t>ОГБУЗ "Гагаринская ЦРБ" уменьшение численности населения прикреплённого к Молоченевскому ФАП, уменьшение ставок медицинского персонала в Серго-Ивановском ФАПе, закрытие Дубининского ФАПа в связи с отсутствием здания. Получение лицензии на осуществление медицинской деятельности в Первитинском ФАП;</t>
  </si>
  <si>
    <t>ОГБУЗ "Ельнинская ЦРБ" уменьшение численности населения прикреплённого к Ивано-Гудинскому ФАПу, Устиновскому ФАПу, Дубосищенскому ФАПу,  увеличение занятых ставок медицинского персонала в Доброминском ФАПе;</t>
  </si>
  <si>
    <t>ОГБУЗ "Краснинская ЦРБ" увеличение занятых ставок медицинского персонала в Николаевском ФАПе;</t>
  </si>
  <si>
    <t>ОГБУЗ "Рославльская ЦРБ" увеличение занятых ставок медицинского персонала в Воргинском и Петровичском ФАПах; уменьшения занятых ставок медицинского персонала в Липовском ФАП;</t>
  </si>
  <si>
    <t>ОБГУЗ "Смоленская ЦРБ" уменьшение занятых ставок медицинского персонала в Бубновском ФАП, увеличение занятых ставок медицинского персонала в Михновском ФАП;</t>
  </si>
  <si>
    <t>ОГБУЗ "Сычевская ЦРБ" уменьшение занятых ставок медицинского персонала в Мольгинском ФАП;</t>
  </si>
  <si>
    <t>ОГБУЗ "Хиславичская ЦРБ" увеличение занятых ставок медицинского персонала в Кожуховичском  и Корзовском ФАПах;</t>
  </si>
  <si>
    <t>ОГБУЗ "Ярцевская ЦРБ" снижение занятых ставок медицинского персонала в Петровском, Миропольском, Шиловичском,Булгаковском, Зимецком ФАПах, уменьшение численности населения прикреплённого к Савинскому  и Буризинскому ФАПам.</t>
  </si>
  <si>
    <t>ОГБУЗ "Велижская ЦРБ" уменьшение занятых ставок медицинского персонала в Заозерском ФАПе;</t>
  </si>
  <si>
    <t>2. В связи с обращением ОГБУЗ "Ельнинская ЦРБ" с 01.08.2024г. снято финансирование с Берёзкинского, Ромодановского и Бело-Холмовского ФАПов так как состояние зданий на стадии разрушения.</t>
  </si>
  <si>
    <t>1. В связи с актуализацией информации по фельдшерско-акушерским пунктам по возложению отдельных полномочий на фельдшера фельдшерско-акушерских пунктов, полученной от медицинских организаций, произведён перерасчёт финансового обеспечения и изменен коэффициент специфики с 01.07.2024г (перерасчет отражён с 01.08.2024г.) по ОГБУЗ "Вяземская ЦРБ", ОГБУЗ "Гагаринская ЦРБ", ОГБУЗ "Краснинская ЦРБ", ОГБУЗ "Монастырщинская ЦРБ", ОГБУЗ "Сафоновская ЦБР", ОГБУЗ "Смоленская ЦРБ", ОГБУЗ "Ярцевская ЦРБ".</t>
  </si>
  <si>
    <t>к Тарифному соглашению на 2024 год от 31.01.2024</t>
  </si>
  <si>
    <t>Изменения с 01.09.2024г.</t>
  </si>
  <si>
    <t>2. В связи с обращением ОГБУЗ "Гагаринская ЦРБ" с 01.09.2024г. пересмотрено финансовое обеспечение Колокольнинского и Благодатневского ФАПах на основании увеличения занятых ставок.</t>
  </si>
  <si>
    <t>в редакции от 30.09.2024г.</t>
  </si>
  <si>
    <t>1. В связи с обращением ОГБУЗ "Вяземская ЦРБ" с 01.09.2024г. снято финсовое обеспечение Фёдоровского ФАПа, так как состояние здания на стадии разрушения.</t>
  </si>
  <si>
    <t>3. В связи с обращением ОГБУЗ "Дорогобужская ЦРБ" с 01.09.2024г. пересмотрено финансовое обеспечение Васинского, Фрунзенского, Струковского, Слойковского, Новомихайловского, Полибинского, Быковского, Кузинского, Княщинского, Ушаковского, Шаломинского ФАПах на основании увеличения штатного расписания и занятых ставок санитаров.                                                                            Пересмотрено финансовое обезпечение Мархоткинского ФАП в связи с увеличения численности обслуживаемого населения.</t>
  </si>
  <si>
    <t>в том числе коэффициент возложения отдельных полномочий на фельдшера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</si>
</sst>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0"/>
  </numFmts>
  <fonts count="1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vertAlign val="superscript"/>
      <sz val="11"/>
      <color indexed="8"/>
      <name val="Times New Roman"/>
      <family val="1"/>
      <charset val="204"/>
    </font>
    <font>
      <b/>
      <vertAlign val="subscript"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3" fontId="12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8" fillId="2" borderId="6" xfId="0" applyFont="1" applyFill="1" applyBorder="1"/>
    <xf numFmtId="0" fontId="8" fillId="2" borderId="2" xfId="0" applyFont="1" applyFill="1" applyBorder="1" applyAlignment="1">
      <alignment horizontal="center"/>
    </xf>
    <xf numFmtId="4" fontId="8" fillId="2" borderId="2" xfId="0" applyNumberFormat="1" applyFont="1" applyFill="1" applyBorder="1" applyAlignment="1">
      <alignment horizontal="center" vertical="center"/>
    </xf>
    <xf numFmtId="0" fontId="9" fillId="2" borderId="6" xfId="0" applyFont="1" applyFill="1" applyBorder="1"/>
    <xf numFmtId="0" fontId="9" fillId="2" borderId="2" xfId="0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right"/>
    </xf>
    <xf numFmtId="4" fontId="9" fillId="2" borderId="2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center"/>
    </xf>
    <xf numFmtId="4" fontId="8" fillId="2" borderId="2" xfId="0" applyNumberFormat="1" applyFont="1" applyFill="1" applyBorder="1" applyAlignment="1">
      <alignment horizontal="right" vertical="center"/>
    </xf>
    <xf numFmtId="3" fontId="9" fillId="2" borderId="2" xfId="0" applyNumberFormat="1" applyFont="1" applyFill="1" applyBorder="1" applyAlignment="1">
      <alignment horizontal="center"/>
    </xf>
    <xf numFmtId="0" fontId="1" fillId="0" borderId="0" xfId="0" applyFont="1"/>
    <xf numFmtId="0" fontId="10" fillId="0" borderId="0" xfId="0" applyFont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7" fillId="2" borderId="6" xfId="0" applyFont="1" applyFill="1" applyBorder="1"/>
    <xf numFmtId="0" fontId="7" fillId="2" borderId="2" xfId="0" applyFont="1" applyFill="1" applyBorder="1"/>
    <xf numFmtId="4" fontId="7" fillId="4" borderId="2" xfId="0" applyNumberFormat="1" applyFont="1" applyFill="1" applyBorder="1" applyAlignment="1">
      <alignment horizontal="center" vertical="center"/>
    </xf>
    <xf numFmtId="4" fontId="10" fillId="0" borderId="0" xfId="0" applyNumberFormat="1" applyFont="1"/>
    <xf numFmtId="4" fontId="7" fillId="2" borderId="2" xfId="0" applyNumberFormat="1" applyFont="1" applyFill="1" applyBorder="1"/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6" xfId="0" applyFont="1" applyFill="1" applyBorder="1"/>
    <xf numFmtId="4" fontId="8" fillId="0" borderId="2" xfId="0" applyNumberFormat="1" applyFont="1" applyFill="1" applyBorder="1" applyAlignment="1">
      <alignment horizontal="right"/>
    </xf>
    <xf numFmtId="0" fontId="0" fillId="0" borderId="0" xfId="0" applyFill="1"/>
    <xf numFmtId="0" fontId="9" fillId="0" borderId="2" xfId="0" applyFont="1" applyFill="1" applyBorder="1" applyAlignment="1">
      <alignment horizontal="center"/>
    </xf>
    <xf numFmtId="0" fontId="9" fillId="0" borderId="6" xfId="0" applyFont="1" applyFill="1" applyBorder="1"/>
    <xf numFmtId="3" fontId="9" fillId="0" borderId="2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3" fontId="8" fillId="0" borderId="3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vertical="center"/>
    </xf>
    <xf numFmtId="4" fontId="8" fillId="0" borderId="2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left" vertical="top"/>
    </xf>
    <xf numFmtId="3" fontId="8" fillId="0" borderId="2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0" fontId="7" fillId="2" borderId="2" xfId="0" applyFont="1" applyFill="1" applyBorder="1" applyAlignment="1">
      <alignment horizontal="center"/>
    </xf>
    <xf numFmtId="0" fontId="8" fillId="2" borderId="6" xfId="0" applyFont="1" applyFill="1" applyBorder="1" applyAlignment="1">
      <alignment vertical="center"/>
    </xf>
    <xf numFmtId="0" fontId="0" fillId="2" borderId="0" xfId="0" applyFill="1"/>
    <xf numFmtId="4" fontId="0" fillId="2" borderId="0" xfId="0" applyNumberFormat="1" applyFill="1"/>
    <xf numFmtId="4" fontId="8" fillId="2" borderId="2" xfId="0" applyNumberFormat="1" applyFont="1" applyFill="1" applyBorder="1" applyAlignment="1">
      <alignment horizontal="right"/>
    </xf>
    <xf numFmtId="0" fontId="14" fillId="2" borderId="0" xfId="0" applyFont="1" applyFill="1" applyAlignment="1">
      <alignment vertical="center"/>
    </xf>
    <xf numFmtId="4" fontId="7" fillId="2" borderId="0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0" fillId="0" borderId="0" xfId="2" applyNumberFormat="1" applyFont="1"/>
    <xf numFmtId="164" fontId="8" fillId="0" borderId="2" xfId="0" applyNumberFormat="1" applyFont="1" applyFill="1" applyBorder="1" applyAlignment="1">
      <alignment horizontal="center" vertical="center"/>
    </xf>
    <xf numFmtId="164" fontId="9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/>
    <xf numFmtId="164" fontId="0" fillId="0" borderId="0" xfId="0" applyNumberFormat="1"/>
    <xf numFmtId="164" fontId="0" fillId="0" borderId="0" xfId="0" applyNumberFormat="1" applyFill="1"/>
    <xf numFmtId="0" fontId="15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/>
    </xf>
    <xf numFmtId="4" fontId="9" fillId="2" borderId="2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4" fontId="3" fillId="2" borderId="2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77"/>
  <sheetViews>
    <sheetView tabSelected="1" zoomScale="70" zoomScaleNormal="70" workbookViewId="0">
      <pane ySplit="6" topLeftCell="A7" activePane="bottomLeft" state="frozen"/>
      <selection pane="bottomLeft" activeCell="S446" sqref="S446"/>
    </sheetView>
  </sheetViews>
  <sheetFormatPr defaultRowHeight="15"/>
  <cols>
    <col min="1" max="1" width="6" style="1" customWidth="1"/>
    <col min="2" max="2" width="35.28515625" customWidth="1"/>
    <col min="3" max="3" width="19" customWidth="1"/>
    <col min="4" max="4" width="13.7109375" customWidth="1"/>
    <col min="5" max="5" width="14.28515625" customWidth="1"/>
    <col min="6" max="6" width="13.42578125" customWidth="1"/>
    <col min="7" max="8" width="17.85546875" customWidth="1"/>
    <col min="9" max="9" width="17.42578125" style="52" customWidth="1"/>
    <col min="10" max="10" width="23.140625" style="45" bestFit="1" customWidth="1"/>
    <col min="11" max="22" width="19.7109375" style="45" customWidth="1"/>
    <col min="23" max="23" width="13.140625" customWidth="1"/>
    <col min="24" max="24" width="13" customWidth="1"/>
    <col min="25" max="25" width="14" customWidth="1"/>
  </cols>
  <sheetData>
    <row r="1" spans="1:25">
      <c r="A1"/>
      <c r="C1" s="68" t="s">
        <v>0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</row>
    <row r="2" spans="1:25">
      <c r="A2"/>
      <c r="C2" s="68" t="s">
        <v>466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</row>
    <row r="3" spans="1:25">
      <c r="A3"/>
      <c r="C3" s="68" t="s">
        <v>469</v>
      </c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</row>
    <row r="4" spans="1:25" ht="40.5" customHeight="1">
      <c r="A4" s="70" t="s">
        <v>1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</row>
    <row r="5" spans="1:25" ht="234" customHeight="1">
      <c r="A5" s="67" t="s">
        <v>2</v>
      </c>
      <c r="B5" s="67" t="s">
        <v>436</v>
      </c>
      <c r="C5" s="67" t="s">
        <v>3</v>
      </c>
      <c r="D5" s="2" t="s">
        <v>4</v>
      </c>
      <c r="E5" s="2" t="s">
        <v>428</v>
      </c>
      <c r="F5" s="2" t="s">
        <v>5</v>
      </c>
      <c r="G5" s="67" t="s">
        <v>446</v>
      </c>
      <c r="H5" s="58" t="s">
        <v>437</v>
      </c>
      <c r="I5" s="58" t="s">
        <v>472</v>
      </c>
      <c r="J5" s="69" t="s">
        <v>6</v>
      </c>
      <c r="K5" s="69" t="s">
        <v>419</v>
      </c>
      <c r="L5" s="69" t="s">
        <v>404</v>
      </c>
      <c r="M5" s="69" t="s">
        <v>405</v>
      </c>
      <c r="N5" s="69" t="s">
        <v>406</v>
      </c>
      <c r="O5" s="69" t="s">
        <v>407</v>
      </c>
      <c r="P5" s="69" t="s">
        <v>408</v>
      </c>
      <c r="Q5" s="69" t="s">
        <v>409</v>
      </c>
      <c r="R5" s="69" t="s">
        <v>410</v>
      </c>
      <c r="S5" s="69" t="s">
        <v>411</v>
      </c>
      <c r="T5" s="69" t="s">
        <v>412</v>
      </c>
      <c r="U5" s="69" t="s">
        <v>413</v>
      </c>
      <c r="V5" s="69" t="s">
        <v>414</v>
      </c>
    </row>
    <row r="6" spans="1:25" ht="34.5" customHeight="1">
      <c r="A6" s="67"/>
      <c r="B6" s="67"/>
      <c r="C6" s="67"/>
      <c r="D6" s="61" t="s">
        <v>7</v>
      </c>
      <c r="E6" s="62"/>
      <c r="F6" s="63"/>
      <c r="G6" s="67"/>
      <c r="H6" s="58"/>
      <c r="I6" s="58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</row>
    <row r="7" spans="1:25" ht="24.95" customHeight="1">
      <c r="A7" s="64" t="s">
        <v>8</v>
      </c>
      <c r="B7" s="65"/>
      <c r="C7" s="65"/>
      <c r="D7" s="65"/>
      <c r="E7" s="65"/>
      <c r="F7" s="65"/>
      <c r="G7" s="65"/>
      <c r="H7" s="65"/>
      <c r="I7" s="65"/>
      <c r="J7" s="65"/>
      <c r="K7" s="66"/>
      <c r="L7" s="44"/>
    </row>
    <row r="8" spans="1:25" s="25" customFormat="1" ht="15.75">
      <c r="A8" s="22">
        <v>1</v>
      </c>
      <c r="B8" s="23" t="s">
        <v>9</v>
      </c>
      <c r="C8" s="22" t="s">
        <v>10</v>
      </c>
      <c r="D8" s="22" t="s">
        <v>11</v>
      </c>
      <c r="E8" s="22" t="s">
        <v>11</v>
      </c>
      <c r="F8" s="22" t="s">
        <v>12</v>
      </c>
      <c r="G8" s="24">
        <v>1230500</v>
      </c>
      <c r="H8" s="56">
        <v>0.15</v>
      </c>
      <c r="I8" s="47"/>
      <c r="J8" s="21">
        <v>184575</v>
      </c>
      <c r="K8" s="21">
        <v>15381.25</v>
      </c>
      <c r="L8" s="21">
        <v>15381.25</v>
      </c>
      <c r="M8" s="21">
        <v>15381.25</v>
      </c>
      <c r="N8" s="21">
        <v>15381.25</v>
      </c>
      <c r="O8" s="21">
        <v>15381.25</v>
      </c>
      <c r="P8" s="21">
        <v>15381.25</v>
      </c>
      <c r="Q8" s="21">
        <v>15381.25</v>
      </c>
      <c r="R8" s="21">
        <f t="shared" ref="R8:U8" si="0">Q8</f>
        <v>15381.25</v>
      </c>
      <c r="S8" s="21">
        <f t="shared" si="0"/>
        <v>15381.25</v>
      </c>
      <c r="T8" s="21">
        <f t="shared" si="0"/>
        <v>15381.25</v>
      </c>
      <c r="U8" s="21">
        <f t="shared" si="0"/>
        <v>15381.25</v>
      </c>
      <c r="V8" s="21">
        <f>J8-K8-L8-M8-N8-O8-P8-Q8-R8-S8-T8-U8</f>
        <v>15381.25</v>
      </c>
      <c r="W8" s="37"/>
      <c r="Y8" s="37"/>
    </row>
    <row r="9" spans="1:25" s="25" customFormat="1" ht="15.75">
      <c r="A9" s="22">
        <v>2</v>
      </c>
      <c r="B9" s="23" t="s">
        <v>19</v>
      </c>
      <c r="C9" s="22" t="s">
        <v>433</v>
      </c>
      <c r="D9" s="22" t="s">
        <v>12</v>
      </c>
      <c r="E9" s="22" t="s">
        <v>11</v>
      </c>
      <c r="F9" s="22"/>
      <c r="G9" s="24">
        <v>1230500</v>
      </c>
      <c r="H9" s="56">
        <v>0.5</v>
      </c>
      <c r="I9" s="47"/>
      <c r="J9" s="21">
        <v>738300</v>
      </c>
      <c r="K9" s="21">
        <v>71779.17</v>
      </c>
      <c r="L9" s="21">
        <v>71779.17</v>
      </c>
      <c r="M9" s="21">
        <v>71779.17</v>
      </c>
      <c r="N9" s="21">
        <v>71779.17</v>
      </c>
      <c r="O9" s="21">
        <v>71779.17</v>
      </c>
      <c r="P9" s="21">
        <v>71779.17</v>
      </c>
      <c r="Q9" s="21">
        <v>51270.83</v>
      </c>
      <c r="R9" s="21">
        <f t="shared" ref="R9:U9" si="1">Q9</f>
        <v>51270.83</v>
      </c>
      <c r="S9" s="21">
        <f t="shared" si="1"/>
        <v>51270.83</v>
      </c>
      <c r="T9" s="21">
        <f t="shared" si="1"/>
        <v>51270.83</v>
      </c>
      <c r="U9" s="21">
        <f t="shared" si="1"/>
        <v>51270.83</v>
      </c>
      <c r="V9" s="21">
        <f>J9-K9-L9-M9-N9-O9-P9-Q9-R9-S9-T9-U9</f>
        <v>51270.829999999929</v>
      </c>
      <c r="W9" s="37"/>
      <c r="Y9" s="37"/>
    </row>
    <row r="10" spans="1:25" s="25" customFormat="1" ht="15.75">
      <c r="A10" s="22">
        <v>3</v>
      </c>
      <c r="B10" s="23" t="s">
        <v>13</v>
      </c>
      <c r="C10" s="22" t="s">
        <v>433</v>
      </c>
      <c r="D10" s="22" t="s">
        <v>12</v>
      </c>
      <c r="E10" s="22" t="s">
        <v>11</v>
      </c>
      <c r="F10" s="22"/>
      <c r="G10" s="24">
        <v>1230500</v>
      </c>
      <c r="H10" s="56">
        <v>0.5</v>
      </c>
      <c r="I10" s="47"/>
      <c r="J10" s="21">
        <v>615250</v>
      </c>
      <c r="K10" s="21">
        <v>51270.83</v>
      </c>
      <c r="L10" s="21">
        <v>51270.83</v>
      </c>
      <c r="M10" s="21">
        <v>51270.83</v>
      </c>
      <c r="N10" s="21">
        <v>51270.83</v>
      </c>
      <c r="O10" s="21">
        <v>51270.83</v>
      </c>
      <c r="P10" s="21">
        <v>51270.83</v>
      </c>
      <c r="Q10" s="21">
        <v>51270.83</v>
      </c>
      <c r="R10" s="21">
        <f t="shared" ref="R10:U10" si="2">Q10</f>
        <v>51270.83</v>
      </c>
      <c r="S10" s="21">
        <f t="shared" si="2"/>
        <v>51270.83</v>
      </c>
      <c r="T10" s="21">
        <f t="shared" si="2"/>
        <v>51270.83</v>
      </c>
      <c r="U10" s="21">
        <f t="shared" si="2"/>
        <v>51270.83</v>
      </c>
      <c r="V10" s="21">
        <f t="shared" ref="V10:V20" si="3">J10-K10-L10-M10-N10-O10-P10-Q10-R10-S10-T10-U10</f>
        <v>51270.869999999908</v>
      </c>
      <c r="W10" s="37"/>
      <c r="Y10" s="37"/>
    </row>
    <row r="11" spans="1:25" s="25" customFormat="1" ht="15.75">
      <c r="A11" s="22">
        <v>4</v>
      </c>
      <c r="B11" s="23" t="s">
        <v>14</v>
      </c>
      <c r="C11" s="22" t="s">
        <v>433</v>
      </c>
      <c r="D11" s="22" t="s">
        <v>12</v>
      </c>
      <c r="E11" s="22" t="s">
        <v>11</v>
      </c>
      <c r="F11" s="22"/>
      <c r="G11" s="24">
        <v>1230500</v>
      </c>
      <c r="H11" s="56">
        <v>0.5</v>
      </c>
      <c r="I11" s="47"/>
      <c r="J11" s="21">
        <v>615250</v>
      </c>
      <c r="K11" s="21">
        <v>51270.83</v>
      </c>
      <c r="L11" s="21">
        <v>51270.83</v>
      </c>
      <c r="M11" s="21">
        <v>51270.83</v>
      </c>
      <c r="N11" s="21">
        <v>51270.83</v>
      </c>
      <c r="O11" s="21">
        <v>51270.83</v>
      </c>
      <c r="P11" s="21">
        <v>51270.83</v>
      </c>
      <c r="Q11" s="21">
        <v>51270.83</v>
      </c>
      <c r="R11" s="21">
        <f t="shared" ref="R11:U11" si="4">Q11</f>
        <v>51270.83</v>
      </c>
      <c r="S11" s="21">
        <f t="shared" si="4"/>
        <v>51270.83</v>
      </c>
      <c r="T11" s="21">
        <f t="shared" si="4"/>
        <v>51270.83</v>
      </c>
      <c r="U11" s="21">
        <f t="shared" si="4"/>
        <v>51270.83</v>
      </c>
      <c r="V11" s="21">
        <f t="shared" si="3"/>
        <v>51270.869999999908</v>
      </c>
      <c r="W11" s="37"/>
      <c r="Y11" s="37"/>
    </row>
    <row r="12" spans="1:25" s="25" customFormat="1" ht="15.75">
      <c r="A12" s="22">
        <v>5</v>
      </c>
      <c r="B12" s="23" t="s">
        <v>15</v>
      </c>
      <c r="C12" s="22" t="s">
        <v>433</v>
      </c>
      <c r="D12" s="22" t="s">
        <v>12</v>
      </c>
      <c r="E12" s="22" t="s">
        <v>11</v>
      </c>
      <c r="F12" s="22"/>
      <c r="G12" s="24">
        <v>1230500</v>
      </c>
      <c r="H12" s="56">
        <v>0.5</v>
      </c>
      <c r="I12" s="47"/>
      <c r="J12" s="21">
        <v>615250</v>
      </c>
      <c r="K12" s="21">
        <v>51270.83</v>
      </c>
      <c r="L12" s="21">
        <v>51270.83</v>
      </c>
      <c r="M12" s="21">
        <v>51270.83</v>
      </c>
      <c r="N12" s="21">
        <v>51270.83</v>
      </c>
      <c r="O12" s="21">
        <v>51270.83</v>
      </c>
      <c r="P12" s="21">
        <v>51270.83</v>
      </c>
      <c r="Q12" s="21">
        <v>51270.83</v>
      </c>
      <c r="R12" s="21">
        <f t="shared" ref="R12:U12" si="5">Q12</f>
        <v>51270.83</v>
      </c>
      <c r="S12" s="21">
        <f t="shared" si="5"/>
        <v>51270.83</v>
      </c>
      <c r="T12" s="21">
        <f t="shared" si="5"/>
        <v>51270.83</v>
      </c>
      <c r="U12" s="21">
        <f t="shared" si="5"/>
        <v>51270.83</v>
      </c>
      <c r="V12" s="21">
        <f t="shared" si="3"/>
        <v>51270.869999999908</v>
      </c>
      <c r="W12" s="37"/>
      <c r="Y12" s="37"/>
    </row>
    <row r="13" spans="1:25" s="25" customFormat="1" ht="15.75">
      <c r="A13" s="22">
        <v>6</v>
      </c>
      <c r="B13" s="23" t="s">
        <v>22</v>
      </c>
      <c r="C13" s="22" t="s">
        <v>433</v>
      </c>
      <c r="D13" s="22" t="s">
        <v>12</v>
      </c>
      <c r="E13" s="22" t="s">
        <v>11</v>
      </c>
      <c r="F13" s="22"/>
      <c r="G13" s="24">
        <v>1230500</v>
      </c>
      <c r="H13" s="56">
        <v>0.5</v>
      </c>
      <c r="I13" s="47"/>
      <c r="J13" s="21">
        <v>615250</v>
      </c>
      <c r="K13" s="21">
        <v>51270.83</v>
      </c>
      <c r="L13" s="21">
        <v>51270.83</v>
      </c>
      <c r="M13" s="21">
        <v>51270.83</v>
      </c>
      <c r="N13" s="21">
        <v>51270.83</v>
      </c>
      <c r="O13" s="21">
        <v>51270.83</v>
      </c>
      <c r="P13" s="21">
        <v>51270.83</v>
      </c>
      <c r="Q13" s="21">
        <v>51270.83</v>
      </c>
      <c r="R13" s="21">
        <f t="shared" ref="R13:U13" si="6">Q13</f>
        <v>51270.83</v>
      </c>
      <c r="S13" s="21">
        <f t="shared" si="6"/>
        <v>51270.83</v>
      </c>
      <c r="T13" s="21">
        <f t="shared" si="6"/>
        <v>51270.83</v>
      </c>
      <c r="U13" s="21">
        <f t="shared" si="6"/>
        <v>51270.83</v>
      </c>
      <c r="V13" s="21">
        <f t="shared" si="3"/>
        <v>51270.869999999908</v>
      </c>
      <c r="W13" s="37"/>
      <c r="Y13" s="37"/>
    </row>
    <row r="14" spans="1:25" s="25" customFormat="1" ht="15.75">
      <c r="A14" s="22">
        <v>7</v>
      </c>
      <c r="B14" s="23" t="s">
        <v>23</v>
      </c>
      <c r="C14" s="22" t="s">
        <v>433</v>
      </c>
      <c r="D14" s="22" t="s">
        <v>12</v>
      </c>
      <c r="E14" s="22" t="s">
        <v>11</v>
      </c>
      <c r="F14" s="22"/>
      <c r="G14" s="24">
        <v>1230500</v>
      </c>
      <c r="H14" s="56">
        <v>0.5</v>
      </c>
      <c r="I14" s="47"/>
      <c r="J14" s="21">
        <v>676775</v>
      </c>
      <c r="K14" s="21">
        <v>71779.17</v>
      </c>
      <c r="L14" s="21">
        <v>71779.17</v>
      </c>
      <c r="M14" s="21">
        <v>71779.17</v>
      </c>
      <c r="N14" s="21">
        <v>51270.83</v>
      </c>
      <c r="O14" s="21">
        <v>51270.83</v>
      </c>
      <c r="P14" s="21">
        <v>51270.83</v>
      </c>
      <c r="Q14" s="21">
        <v>51270.83</v>
      </c>
      <c r="R14" s="21">
        <f t="shared" ref="R14:U14" si="7">Q14</f>
        <v>51270.83</v>
      </c>
      <c r="S14" s="21">
        <f t="shared" si="7"/>
        <v>51270.83</v>
      </c>
      <c r="T14" s="21">
        <f t="shared" si="7"/>
        <v>51270.83</v>
      </c>
      <c r="U14" s="21">
        <f t="shared" si="7"/>
        <v>51270.83</v>
      </c>
      <c r="V14" s="21">
        <f>J14-K14-L14-M14-N14-O14-P14-Q14-R14-S14-T14-U14</f>
        <v>51270.849999999831</v>
      </c>
      <c r="W14" s="37"/>
      <c r="Y14" s="37"/>
    </row>
    <row r="15" spans="1:25" s="25" customFormat="1" ht="15.75">
      <c r="A15" s="22">
        <v>8</v>
      </c>
      <c r="B15" s="23" t="s">
        <v>20</v>
      </c>
      <c r="C15" s="22" t="s">
        <v>433</v>
      </c>
      <c r="D15" s="22" t="s">
        <v>12</v>
      </c>
      <c r="E15" s="22" t="s">
        <v>11</v>
      </c>
      <c r="F15" s="22"/>
      <c r="G15" s="24">
        <v>1230500</v>
      </c>
      <c r="H15" s="56">
        <v>0.5</v>
      </c>
      <c r="I15" s="47"/>
      <c r="J15" s="21">
        <v>676775</v>
      </c>
      <c r="K15" s="21">
        <v>71779.17</v>
      </c>
      <c r="L15" s="21">
        <v>71779.17</v>
      </c>
      <c r="M15" s="21">
        <v>71779.17</v>
      </c>
      <c r="N15" s="21">
        <v>51270.83</v>
      </c>
      <c r="O15" s="21">
        <v>51270.83</v>
      </c>
      <c r="P15" s="21">
        <v>51270.83</v>
      </c>
      <c r="Q15" s="21">
        <v>51270.83</v>
      </c>
      <c r="R15" s="21">
        <f t="shared" ref="R15:U15" si="8">Q15</f>
        <v>51270.83</v>
      </c>
      <c r="S15" s="21">
        <f t="shared" si="8"/>
        <v>51270.83</v>
      </c>
      <c r="T15" s="21">
        <f t="shared" si="8"/>
        <v>51270.83</v>
      </c>
      <c r="U15" s="21">
        <f t="shared" si="8"/>
        <v>51270.83</v>
      </c>
      <c r="V15" s="21">
        <f>J15-K15-L15-M15-N15-O15-P15-Q15-R15-S15-T15-U15</f>
        <v>51270.849999999831</v>
      </c>
      <c r="W15" s="37"/>
      <c r="Y15" s="37"/>
    </row>
    <row r="16" spans="1:25" s="25" customFormat="1" ht="15.75">
      <c r="A16" s="22">
        <v>9</v>
      </c>
      <c r="B16" s="23" t="s">
        <v>16</v>
      </c>
      <c r="C16" s="22" t="s">
        <v>433</v>
      </c>
      <c r="D16" s="22" t="s">
        <v>12</v>
      </c>
      <c r="E16" s="22" t="s">
        <v>11</v>
      </c>
      <c r="F16" s="22"/>
      <c r="G16" s="24">
        <v>1230500</v>
      </c>
      <c r="H16" s="56">
        <v>0.7</v>
      </c>
      <c r="I16" s="47"/>
      <c r="J16" s="21">
        <v>861350</v>
      </c>
      <c r="K16" s="21">
        <v>71779.17</v>
      </c>
      <c r="L16" s="21">
        <v>71779.17</v>
      </c>
      <c r="M16" s="21">
        <v>71779.17</v>
      </c>
      <c r="N16" s="21">
        <v>71779.17</v>
      </c>
      <c r="O16" s="21">
        <v>71779.17</v>
      </c>
      <c r="P16" s="21">
        <v>71779.17</v>
      </c>
      <c r="Q16" s="21">
        <v>71779.17</v>
      </c>
      <c r="R16" s="21">
        <f t="shared" ref="R16:U16" si="9">Q16</f>
        <v>71779.17</v>
      </c>
      <c r="S16" s="21">
        <f t="shared" si="9"/>
        <v>71779.17</v>
      </c>
      <c r="T16" s="21">
        <f t="shared" si="9"/>
        <v>71779.17</v>
      </c>
      <c r="U16" s="21">
        <f t="shared" si="9"/>
        <v>71779.17</v>
      </c>
      <c r="V16" s="21">
        <f t="shared" si="3"/>
        <v>71779.129999999932</v>
      </c>
      <c r="W16" s="37"/>
      <c r="Y16" s="37"/>
    </row>
    <row r="17" spans="1:25" s="25" customFormat="1" ht="15.75">
      <c r="A17" s="22">
        <v>10</v>
      </c>
      <c r="B17" s="23" t="s">
        <v>17</v>
      </c>
      <c r="C17" s="22" t="s">
        <v>433</v>
      </c>
      <c r="D17" s="22" t="s">
        <v>12</v>
      </c>
      <c r="E17" s="22" t="s">
        <v>11</v>
      </c>
      <c r="F17" s="22"/>
      <c r="G17" s="24">
        <v>1230500</v>
      </c>
      <c r="H17" s="56">
        <v>0.7</v>
      </c>
      <c r="I17" s="47"/>
      <c r="J17" s="21">
        <v>861350</v>
      </c>
      <c r="K17" s="21">
        <v>71779.17</v>
      </c>
      <c r="L17" s="21">
        <v>71779.17</v>
      </c>
      <c r="M17" s="21">
        <v>71779.17</v>
      </c>
      <c r="N17" s="21">
        <v>71779.17</v>
      </c>
      <c r="O17" s="21">
        <v>71779.17</v>
      </c>
      <c r="P17" s="21">
        <v>71779.17</v>
      </c>
      <c r="Q17" s="21">
        <v>71779.17</v>
      </c>
      <c r="R17" s="21">
        <f t="shared" ref="R17:U17" si="10">Q17</f>
        <v>71779.17</v>
      </c>
      <c r="S17" s="21">
        <f t="shared" si="10"/>
        <v>71779.17</v>
      </c>
      <c r="T17" s="21">
        <f t="shared" si="10"/>
        <v>71779.17</v>
      </c>
      <c r="U17" s="21">
        <f t="shared" si="10"/>
        <v>71779.17</v>
      </c>
      <c r="V17" s="21">
        <f t="shared" si="3"/>
        <v>71779.129999999932</v>
      </c>
      <c r="W17" s="37"/>
      <c r="Y17" s="37"/>
    </row>
    <row r="18" spans="1:25" s="25" customFormat="1" ht="15.75">
      <c r="A18" s="22">
        <v>11</v>
      </c>
      <c r="B18" s="23" t="s">
        <v>18</v>
      </c>
      <c r="C18" s="22" t="s">
        <v>433</v>
      </c>
      <c r="D18" s="22" t="s">
        <v>12</v>
      </c>
      <c r="E18" s="22" t="s">
        <v>11</v>
      </c>
      <c r="F18" s="22"/>
      <c r="G18" s="24">
        <v>1230500</v>
      </c>
      <c r="H18" s="56">
        <v>0.7</v>
      </c>
      <c r="I18" s="47"/>
      <c r="J18" s="21">
        <v>861350</v>
      </c>
      <c r="K18" s="21">
        <v>71779.17</v>
      </c>
      <c r="L18" s="21">
        <v>71779.17</v>
      </c>
      <c r="M18" s="21">
        <v>71779.17</v>
      </c>
      <c r="N18" s="21">
        <v>71779.17</v>
      </c>
      <c r="O18" s="21">
        <v>71779.17</v>
      </c>
      <c r="P18" s="21">
        <v>71779.17</v>
      </c>
      <c r="Q18" s="21">
        <v>71779.17</v>
      </c>
      <c r="R18" s="21">
        <f t="shared" ref="R18:U18" si="11">Q18</f>
        <v>71779.17</v>
      </c>
      <c r="S18" s="21">
        <f t="shared" si="11"/>
        <v>71779.17</v>
      </c>
      <c r="T18" s="21">
        <f t="shared" si="11"/>
        <v>71779.17</v>
      </c>
      <c r="U18" s="21">
        <f t="shared" si="11"/>
        <v>71779.17</v>
      </c>
      <c r="V18" s="21">
        <f t="shared" si="3"/>
        <v>71779.129999999932</v>
      </c>
      <c r="W18" s="37"/>
      <c r="Y18" s="37"/>
    </row>
    <row r="19" spans="1:25" s="25" customFormat="1" ht="15.75">
      <c r="A19" s="22">
        <v>12</v>
      </c>
      <c r="B19" s="23" t="s">
        <v>21</v>
      </c>
      <c r="C19" s="22" t="s">
        <v>433</v>
      </c>
      <c r="D19" s="22" t="s">
        <v>12</v>
      </c>
      <c r="E19" s="22" t="s">
        <v>11</v>
      </c>
      <c r="F19" s="22"/>
      <c r="G19" s="24">
        <v>1230500</v>
      </c>
      <c r="H19" s="56">
        <v>0.7</v>
      </c>
      <c r="I19" s="47"/>
      <c r="J19" s="21">
        <v>861350</v>
      </c>
      <c r="K19" s="21">
        <v>71779.17</v>
      </c>
      <c r="L19" s="21">
        <v>71779.17</v>
      </c>
      <c r="M19" s="21">
        <v>71779.17</v>
      </c>
      <c r="N19" s="21">
        <v>71779.17</v>
      </c>
      <c r="O19" s="21">
        <v>71779.17</v>
      </c>
      <c r="P19" s="21">
        <v>71779.17</v>
      </c>
      <c r="Q19" s="21">
        <v>71779.17</v>
      </c>
      <c r="R19" s="21">
        <f t="shared" ref="R19:U19" si="12">Q19</f>
        <v>71779.17</v>
      </c>
      <c r="S19" s="21">
        <f t="shared" si="12"/>
        <v>71779.17</v>
      </c>
      <c r="T19" s="21">
        <f t="shared" si="12"/>
        <v>71779.17</v>
      </c>
      <c r="U19" s="21">
        <f t="shared" si="12"/>
        <v>71779.17</v>
      </c>
      <c r="V19" s="21">
        <f t="shared" si="3"/>
        <v>71779.129999999932</v>
      </c>
      <c r="W19" s="37"/>
      <c r="Y19" s="37"/>
    </row>
    <row r="20" spans="1:25" s="25" customFormat="1" ht="15.75">
      <c r="A20" s="22">
        <v>13</v>
      </c>
      <c r="B20" s="23" t="s">
        <v>24</v>
      </c>
      <c r="C20" s="22" t="s">
        <v>433</v>
      </c>
      <c r="D20" s="22" t="s">
        <v>12</v>
      </c>
      <c r="E20" s="22" t="s">
        <v>11</v>
      </c>
      <c r="F20" s="22"/>
      <c r="G20" s="24">
        <v>1230500</v>
      </c>
      <c r="H20" s="56">
        <v>0.7</v>
      </c>
      <c r="I20" s="47"/>
      <c r="J20" s="21">
        <v>861350</v>
      </c>
      <c r="K20" s="21">
        <v>71779.17</v>
      </c>
      <c r="L20" s="21">
        <v>71779.17</v>
      </c>
      <c r="M20" s="21">
        <v>71779.17</v>
      </c>
      <c r="N20" s="21">
        <v>71779.17</v>
      </c>
      <c r="O20" s="21">
        <v>71779.17</v>
      </c>
      <c r="P20" s="21">
        <v>71779.17</v>
      </c>
      <c r="Q20" s="21">
        <v>71779.17</v>
      </c>
      <c r="R20" s="21">
        <f t="shared" ref="R20:U20" si="13">Q20</f>
        <v>71779.17</v>
      </c>
      <c r="S20" s="21">
        <f t="shared" si="13"/>
        <v>71779.17</v>
      </c>
      <c r="T20" s="21">
        <f t="shared" si="13"/>
        <v>71779.17</v>
      </c>
      <c r="U20" s="21">
        <f t="shared" si="13"/>
        <v>71779.17</v>
      </c>
      <c r="V20" s="21">
        <f t="shared" si="3"/>
        <v>71779.129999999932</v>
      </c>
      <c r="W20" s="37"/>
      <c r="Y20" s="37"/>
    </row>
    <row r="21" spans="1:25" ht="15.75">
      <c r="A21" s="15">
        <v>13</v>
      </c>
      <c r="B21" s="6" t="s">
        <v>25</v>
      </c>
      <c r="C21" s="7"/>
      <c r="D21" s="7"/>
      <c r="E21" s="7"/>
      <c r="F21" s="7"/>
      <c r="G21" s="8"/>
      <c r="H21" s="8"/>
      <c r="I21" s="48"/>
      <c r="J21" s="9">
        <f>SUM(J8:J20)</f>
        <v>9044175</v>
      </c>
      <c r="K21" s="9">
        <f>SUM(K8:K20)</f>
        <v>794697.93000000017</v>
      </c>
      <c r="L21" s="9">
        <f t="shared" ref="L21:V21" si="14">SUM(L8:L20)</f>
        <v>794697.93000000017</v>
      </c>
      <c r="M21" s="9">
        <f t="shared" si="14"/>
        <v>794697.93000000017</v>
      </c>
      <c r="N21" s="9">
        <f t="shared" si="14"/>
        <v>753681.25000000023</v>
      </c>
      <c r="O21" s="9">
        <f t="shared" si="14"/>
        <v>753681.25000000023</v>
      </c>
      <c r="P21" s="9">
        <f t="shared" si="14"/>
        <v>753681.25000000023</v>
      </c>
      <c r="Q21" s="9">
        <f t="shared" si="14"/>
        <v>733172.91000000015</v>
      </c>
      <c r="R21" s="9">
        <f t="shared" si="14"/>
        <v>733172.91000000015</v>
      </c>
      <c r="S21" s="9">
        <f t="shared" si="14"/>
        <v>733172.91000000015</v>
      </c>
      <c r="T21" s="9">
        <f t="shared" si="14"/>
        <v>733172.91000000015</v>
      </c>
      <c r="U21" s="9">
        <f t="shared" si="14"/>
        <v>733172.91000000015</v>
      </c>
      <c r="V21" s="9">
        <f t="shared" si="14"/>
        <v>733172.90999999887</v>
      </c>
      <c r="W21" s="37"/>
      <c r="X21" s="25"/>
      <c r="Y21" s="37"/>
    </row>
    <row r="22" spans="1:25" ht="24.95" customHeight="1">
      <c r="A22" s="64" t="s">
        <v>26</v>
      </c>
      <c r="B22" s="65"/>
      <c r="C22" s="65"/>
      <c r="D22" s="65"/>
      <c r="E22" s="65"/>
      <c r="F22" s="65"/>
      <c r="G22" s="65"/>
      <c r="H22" s="65"/>
      <c r="I22" s="65"/>
      <c r="J22" s="65"/>
      <c r="K22" s="66"/>
      <c r="L22" s="44"/>
      <c r="W22" s="37"/>
      <c r="X22" s="25"/>
    </row>
    <row r="23" spans="1:25" s="25" customFormat="1" ht="15.75">
      <c r="A23" s="22">
        <v>1</v>
      </c>
      <c r="B23" s="23" t="s">
        <v>346</v>
      </c>
      <c r="C23" s="22" t="s">
        <v>10</v>
      </c>
      <c r="D23" s="22" t="s">
        <v>11</v>
      </c>
      <c r="E23" s="22" t="s">
        <v>11</v>
      </c>
      <c r="F23" s="22" t="s">
        <v>12</v>
      </c>
      <c r="G23" s="24">
        <v>1230500</v>
      </c>
      <c r="H23" s="56">
        <v>0.15</v>
      </c>
      <c r="I23" s="47"/>
      <c r="J23" s="21">
        <v>184575</v>
      </c>
      <c r="K23" s="21">
        <v>15381.25</v>
      </c>
      <c r="L23" s="21">
        <v>15381.25</v>
      </c>
      <c r="M23" s="21">
        <v>15381.25</v>
      </c>
      <c r="N23" s="21">
        <v>15381.25</v>
      </c>
      <c r="O23" s="21">
        <v>15381.25</v>
      </c>
      <c r="P23" s="21">
        <v>15381.25</v>
      </c>
      <c r="Q23" s="21">
        <v>15381.25</v>
      </c>
      <c r="R23" s="21">
        <f>Q23</f>
        <v>15381.25</v>
      </c>
      <c r="S23" s="21">
        <f t="shared" ref="S23:U23" si="15">R23</f>
        <v>15381.25</v>
      </c>
      <c r="T23" s="21">
        <f t="shared" si="15"/>
        <v>15381.25</v>
      </c>
      <c r="U23" s="21">
        <f t="shared" si="15"/>
        <v>15381.25</v>
      </c>
      <c r="V23" s="21">
        <f>J23-K23-L23-M23-N23-O23-P23-Q23-R23-S23-T23-U23</f>
        <v>15381.25</v>
      </c>
      <c r="W23" s="37"/>
      <c r="Y23" s="37"/>
    </row>
    <row r="24" spans="1:25" s="25" customFormat="1" ht="15.75">
      <c r="A24" s="22">
        <v>2</v>
      </c>
      <c r="B24" s="23" t="s">
        <v>344</v>
      </c>
      <c r="C24" s="22" t="s">
        <v>10</v>
      </c>
      <c r="D24" s="22" t="s">
        <v>11</v>
      </c>
      <c r="E24" s="22" t="s">
        <v>11</v>
      </c>
      <c r="F24" s="22" t="s">
        <v>12</v>
      </c>
      <c r="G24" s="24">
        <v>1230500</v>
      </c>
      <c r="H24" s="56">
        <v>0.15</v>
      </c>
      <c r="I24" s="47"/>
      <c r="J24" s="21">
        <v>184575</v>
      </c>
      <c r="K24" s="21">
        <v>15381.25</v>
      </c>
      <c r="L24" s="21">
        <v>15381.25</v>
      </c>
      <c r="M24" s="21">
        <v>15381.25</v>
      </c>
      <c r="N24" s="21">
        <v>15381.25</v>
      </c>
      <c r="O24" s="21">
        <v>15381.25</v>
      </c>
      <c r="P24" s="21">
        <v>15381.25</v>
      </c>
      <c r="Q24" s="21">
        <v>15381.25</v>
      </c>
      <c r="R24" s="21">
        <f t="shared" ref="R24:R26" si="16">Q24</f>
        <v>15381.25</v>
      </c>
      <c r="S24" s="21">
        <f t="shared" ref="S24:U24" si="17">R24</f>
        <v>15381.25</v>
      </c>
      <c r="T24" s="21">
        <f t="shared" si="17"/>
        <v>15381.25</v>
      </c>
      <c r="U24" s="21">
        <f t="shared" si="17"/>
        <v>15381.25</v>
      </c>
      <c r="V24" s="21">
        <f t="shared" ref="V24:V69" si="18">J24-K24-L24-M24-N24-O24-P24-Q24-R24-S24-T24-U24</f>
        <v>15381.25</v>
      </c>
      <c r="W24" s="37"/>
      <c r="Y24" s="37"/>
    </row>
    <row r="25" spans="1:25" s="25" customFormat="1" ht="15.75">
      <c r="A25" s="22">
        <v>3</v>
      </c>
      <c r="B25" s="23" t="s">
        <v>335</v>
      </c>
      <c r="C25" s="22" t="s">
        <v>10</v>
      </c>
      <c r="D25" s="22" t="s">
        <v>11</v>
      </c>
      <c r="E25" s="22" t="s">
        <v>11</v>
      </c>
      <c r="F25" s="22" t="s">
        <v>12</v>
      </c>
      <c r="G25" s="24">
        <v>1230500</v>
      </c>
      <c r="H25" s="56">
        <v>0.15</v>
      </c>
      <c r="I25" s="47"/>
      <c r="J25" s="21">
        <v>184575</v>
      </c>
      <c r="K25" s="21">
        <v>15381.25</v>
      </c>
      <c r="L25" s="21">
        <v>15381.25</v>
      </c>
      <c r="M25" s="21">
        <v>15381.25</v>
      </c>
      <c r="N25" s="21">
        <v>15381.25</v>
      </c>
      <c r="O25" s="21">
        <v>15381.25</v>
      </c>
      <c r="P25" s="21">
        <v>15381.25</v>
      </c>
      <c r="Q25" s="21">
        <v>15381.25</v>
      </c>
      <c r="R25" s="21">
        <f t="shared" si="16"/>
        <v>15381.25</v>
      </c>
      <c r="S25" s="21">
        <f t="shared" ref="S25:U25" si="19">R25</f>
        <v>15381.25</v>
      </c>
      <c r="T25" s="21">
        <f t="shared" si="19"/>
        <v>15381.25</v>
      </c>
      <c r="U25" s="21">
        <f t="shared" si="19"/>
        <v>15381.25</v>
      </c>
      <c r="V25" s="21">
        <f t="shared" si="18"/>
        <v>15381.25</v>
      </c>
      <c r="W25" s="37"/>
      <c r="Y25" s="37"/>
    </row>
    <row r="26" spans="1:25" s="25" customFormat="1" ht="15.75">
      <c r="A26" s="22">
        <v>5</v>
      </c>
      <c r="B26" s="23" t="s">
        <v>93</v>
      </c>
      <c r="C26" s="22" t="s">
        <v>10</v>
      </c>
      <c r="D26" s="22" t="s">
        <v>11</v>
      </c>
      <c r="E26" s="22" t="s">
        <v>11</v>
      </c>
      <c r="F26" s="22" t="s">
        <v>12</v>
      </c>
      <c r="G26" s="24">
        <v>1230500</v>
      </c>
      <c r="H26" s="56">
        <v>0.15</v>
      </c>
      <c r="I26" s="47"/>
      <c r="J26" s="21">
        <v>184575</v>
      </c>
      <c r="K26" s="21">
        <v>15381.25</v>
      </c>
      <c r="L26" s="21">
        <v>15381.25</v>
      </c>
      <c r="M26" s="21">
        <v>15381.25</v>
      </c>
      <c r="N26" s="21">
        <v>15381.25</v>
      </c>
      <c r="O26" s="21">
        <v>15381.25</v>
      </c>
      <c r="P26" s="21">
        <v>15381.25</v>
      </c>
      <c r="Q26" s="21">
        <v>15381.25</v>
      </c>
      <c r="R26" s="21">
        <f t="shared" si="16"/>
        <v>15381.25</v>
      </c>
      <c r="S26" s="21">
        <f>R26</f>
        <v>15381.25</v>
      </c>
      <c r="T26" s="21">
        <f t="shared" ref="T26:U26" si="20">S26</f>
        <v>15381.25</v>
      </c>
      <c r="U26" s="21">
        <f t="shared" si="20"/>
        <v>15381.25</v>
      </c>
      <c r="V26" s="21">
        <f>J26-K26-L26-M26-N26-O26-P26-Q26-R26-S26-T26-U26</f>
        <v>15381.25</v>
      </c>
      <c r="W26" s="37"/>
      <c r="Y26" s="37"/>
    </row>
    <row r="27" spans="1:25" s="25" customFormat="1" ht="15.75">
      <c r="A27" s="22">
        <v>4</v>
      </c>
      <c r="B27" s="23" t="s">
        <v>27</v>
      </c>
      <c r="C27" s="22" t="s">
        <v>10</v>
      </c>
      <c r="D27" s="22" t="s">
        <v>11</v>
      </c>
      <c r="E27" s="22" t="s">
        <v>11</v>
      </c>
      <c r="F27" s="22" t="s">
        <v>12</v>
      </c>
      <c r="G27" s="24">
        <v>1230500</v>
      </c>
      <c r="H27" s="56">
        <v>0.17499999999999999</v>
      </c>
      <c r="I27" s="47">
        <v>2.5000000000000001E-2</v>
      </c>
      <c r="J27" s="21">
        <v>199956.5</v>
      </c>
      <c r="K27" s="21">
        <v>15381.25</v>
      </c>
      <c r="L27" s="21">
        <v>15381.25</v>
      </c>
      <c r="M27" s="21">
        <v>15381.25</v>
      </c>
      <c r="N27" s="21">
        <v>15381.25</v>
      </c>
      <c r="O27" s="21">
        <v>15381.25</v>
      </c>
      <c r="P27" s="21">
        <v>15381.25</v>
      </c>
      <c r="Q27" s="21">
        <v>15381.25</v>
      </c>
      <c r="R27" s="21">
        <f>ROUND((J27-Q27-P27-O27-N27-M27-L27-K27)/5,2)</f>
        <v>18457.55</v>
      </c>
      <c r="S27" s="21">
        <f t="shared" ref="S27:U27" si="21">R27</f>
        <v>18457.55</v>
      </c>
      <c r="T27" s="21">
        <f t="shared" si="21"/>
        <v>18457.55</v>
      </c>
      <c r="U27" s="21">
        <f t="shared" si="21"/>
        <v>18457.55</v>
      </c>
      <c r="V27" s="21">
        <f>J27-K27-L27-M27-N27-O27-P27-Q27-R27-S27-T27-U27</f>
        <v>18457.549999999992</v>
      </c>
      <c r="W27" s="37"/>
      <c r="Y27" s="37"/>
    </row>
    <row r="28" spans="1:25" s="25" customFormat="1" ht="15.75">
      <c r="A28" s="22">
        <v>6</v>
      </c>
      <c r="B28" s="23" t="s">
        <v>348</v>
      </c>
      <c r="C28" s="22" t="s">
        <v>433</v>
      </c>
      <c r="D28" s="22" t="s">
        <v>12</v>
      </c>
      <c r="E28" s="22" t="s">
        <v>11</v>
      </c>
      <c r="F28" s="22"/>
      <c r="G28" s="24">
        <v>1230500</v>
      </c>
      <c r="H28" s="56">
        <v>0.15</v>
      </c>
      <c r="I28" s="47"/>
      <c r="J28" s="21">
        <v>184575</v>
      </c>
      <c r="K28" s="21">
        <v>15381.25</v>
      </c>
      <c r="L28" s="21">
        <v>15381.25</v>
      </c>
      <c r="M28" s="21">
        <v>15381.25</v>
      </c>
      <c r="N28" s="21">
        <v>15381.25</v>
      </c>
      <c r="O28" s="21">
        <v>15381.25</v>
      </c>
      <c r="P28" s="21">
        <v>15381.25</v>
      </c>
      <c r="Q28" s="21">
        <v>15381.25</v>
      </c>
      <c r="R28" s="21">
        <f t="shared" ref="R28:R38" si="22">Q28</f>
        <v>15381.25</v>
      </c>
      <c r="S28" s="21">
        <f t="shared" ref="S28:U28" si="23">R28</f>
        <v>15381.25</v>
      </c>
      <c r="T28" s="21">
        <f t="shared" si="23"/>
        <v>15381.25</v>
      </c>
      <c r="U28" s="21">
        <f t="shared" si="23"/>
        <v>15381.25</v>
      </c>
      <c r="V28" s="21">
        <f t="shared" si="18"/>
        <v>15381.25</v>
      </c>
      <c r="W28" s="37"/>
      <c r="Y28" s="37"/>
    </row>
    <row r="29" spans="1:25" s="25" customFormat="1" ht="15.75">
      <c r="A29" s="22">
        <v>7</v>
      </c>
      <c r="B29" s="23" t="s">
        <v>352</v>
      </c>
      <c r="C29" s="22" t="s">
        <v>433</v>
      </c>
      <c r="D29" s="22" t="s">
        <v>12</v>
      </c>
      <c r="E29" s="22" t="s">
        <v>11</v>
      </c>
      <c r="F29" s="22"/>
      <c r="G29" s="24">
        <v>1230500</v>
      </c>
      <c r="H29" s="56">
        <v>0.15</v>
      </c>
      <c r="I29" s="47"/>
      <c r="J29" s="21">
        <v>184575</v>
      </c>
      <c r="K29" s="21">
        <v>15381.25</v>
      </c>
      <c r="L29" s="21">
        <v>15381.25</v>
      </c>
      <c r="M29" s="21">
        <v>15381.25</v>
      </c>
      <c r="N29" s="21">
        <v>15381.25</v>
      </c>
      <c r="O29" s="21">
        <v>15381.25</v>
      </c>
      <c r="P29" s="21">
        <v>15381.25</v>
      </c>
      <c r="Q29" s="21">
        <v>15381.25</v>
      </c>
      <c r="R29" s="21">
        <f t="shared" si="22"/>
        <v>15381.25</v>
      </c>
      <c r="S29" s="21">
        <f t="shared" ref="S29:U29" si="24">R29</f>
        <v>15381.25</v>
      </c>
      <c r="T29" s="21">
        <f t="shared" si="24"/>
        <v>15381.25</v>
      </c>
      <c r="U29" s="21">
        <f t="shared" si="24"/>
        <v>15381.25</v>
      </c>
      <c r="V29" s="21">
        <f t="shared" si="18"/>
        <v>15381.25</v>
      </c>
      <c r="W29" s="37"/>
      <c r="Y29" s="37"/>
    </row>
    <row r="30" spans="1:25" s="25" customFormat="1" ht="15.75">
      <c r="A30" s="22">
        <v>8</v>
      </c>
      <c r="B30" s="23" t="s">
        <v>337</v>
      </c>
      <c r="C30" s="22" t="s">
        <v>433</v>
      </c>
      <c r="D30" s="22" t="s">
        <v>12</v>
      </c>
      <c r="E30" s="22" t="s">
        <v>11</v>
      </c>
      <c r="F30" s="22"/>
      <c r="G30" s="24">
        <v>1230500</v>
      </c>
      <c r="H30" s="56">
        <v>0.15</v>
      </c>
      <c r="I30" s="47"/>
      <c r="J30" s="21">
        <v>184575</v>
      </c>
      <c r="K30" s="21">
        <v>15381.25</v>
      </c>
      <c r="L30" s="21">
        <v>15381.25</v>
      </c>
      <c r="M30" s="21">
        <v>15381.25</v>
      </c>
      <c r="N30" s="21">
        <v>15381.25</v>
      </c>
      <c r="O30" s="21">
        <v>15381.25</v>
      </c>
      <c r="P30" s="21">
        <v>15381.25</v>
      </c>
      <c r="Q30" s="21">
        <v>15381.25</v>
      </c>
      <c r="R30" s="21">
        <f t="shared" si="22"/>
        <v>15381.25</v>
      </c>
      <c r="S30" s="21">
        <f t="shared" ref="S30:U30" si="25">R30</f>
        <v>15381.25</v>
      </c>
      <c r="T30" s="21">
        <f t="shared" si="25"/>
        <v>15381.25</v>
      </c>
      <c r="U30" s="21">
        <f t="shared" si="25"/>
        <v>15381.25</v>
      </c>
      <c r="V30" s="21">
        <f t="shared" si="18"/>
        <v>15381.25</v>
      </c>
      <c r="W30" s="37"/>
      <c r="Y30" s="37"/>
    </row>
    <row r="31" spans="1:25" s="25" customFormat="1" ht="15.75">
      <c r="A31" s="22">
        <v>9</v>
      </c>
      <c r="B31" s="23" t="s">
        <v>345</v>
      </c>
      <c r="C31" s="22" t="s">
        <v>433</v>
      </c>
      <c r="D31" s="22" t="s">
        <v>12</v>
      </c>
      <c r="E31" s="22" t="s">
        <v>11</v>
      </c>
      <c r="F31" s="22"/>
      <c r="G31" s="24">
        <v>1230500</v>
      </c>
      <c r="H31" s="56">
        <v>0.15</v>
      </c>
      <c r="I31" s="47"/>
      <c r="J31" s="21">
        <v>184575</v>
      </c>
      <c r="K31" s="21">
        <v>15381.25</v>
      </c>
      <c r="L31" s="21">
        <v>15381.25</v>
      </c>
      <c r="M31" s="21">
        <v>15381.25</v>
      </c>
      <c r="N31" s="21">
        <v>15381.25</v>
      </c>
      <c r="O31" s="21">
        <v>15381.25</v>
      </c>
      <c r="P31" s="21">
        <v>15381.25</v>
      </c>
      <c r="Q31" s="21">
        <v>15381.25</v>
      </c>
      <c r="R31" s="21">
        <f t="shared" si="22"/>
        <v>15381.25</v>
      </c>
      <c r="S31" s="21">
        <f t="shared" ref="S31:U31" si="26">R31</f>
        <v>15381.25</v>
      </c>
      <c r="T31" s="21">
        <f t="shared" si="26"/>
        <v>15381.25</v>
      </c>
      <c r="U31" s="21">
        <f t="shared" si="26"/>
        <v>15381.25</v>
      </c>
      <c r="V31" s="21">
        <f t="shared" si="18"/>
        <v>15381.25</v>
      </c>
      <c r="W31" s="37"/>
      <c r="Y31" s="37"/>
    </row>
    <row r="32" spans="1:25" s="25" customFormat="1" ht="15.75">
      <c r="A32" s="22">
        <v>10</v>
      </c>
      <c r="B32" s="23" t="s">
        <v>350</v>
      </c>
      <c r="C32" s="22" t="s">
        <v>433</v>
      </c>
      <c r="D32" s="22" t="s">
        <v>12</v>
      </c>
      <c r="E32" s="22" t="s">
        <v>11</v>
      </c>
      <c r="F32" s="22"/>
      <c r="G32" s="24">
        <v>1230500</v>
      </c>
      <c r="H32" s="56">
        <v>0.15</v>
      </c>
      <c r="I32" s="47"/>
      <c r="J32" s="21">
        <v>184575</v>
      </c>
      <c r="K32" s="21">
        <v>15381.25</v>
      </c>
      <c r="L32" s="21">
        <v>15381.25</v>
      </c>
      <c r="M32" s="21">
        <v>15381.25</v>
      </c>
      <c r="N32" s="21">
        <v>15381.25</v>
      </c>
      <c r="O32" s="21">
        <v>15381.25</v>
      </c>
      <c r="P32" s="21">
        <v>15381.25</v>
      </c>
      <c r="Q32" s="21">
        <v>15381.25</v>
      </c>
      <c r="R32" s="21">
        <f t="shared" si="22"/>
        <v>15381.25</v>
      </c>
      <c r="S32" s="21">
        <f t="shared" ref="S32:U32" si="27">R32</f>
        <v>15381.25</v>
      </c>
      <c r="T32" s="21">
        <f t="shared" si="27"/>
        <v>15381.25</v>
      </c>
      <c r="U32" s="21">
        <f t="shared" si="27"/>
        <v>15381.25</v>
      </c>
      <c r="V32" s="21">
        <f t="shared" si="18"/>
        <v>15381.25</v>
      </c>
      <c r="W32" s="37"/>
      <c r="Y32" s="37"/>
    </row>
    <row r="33" spans="1:25" s="25" customFormat="1" ht="15.75">
      <c r="A33" s="22">
        <v>11</v>
      </c>
      <c r="B33" s="23" t="s">
        <v>338</v>
      </c>
      <c r="C33" s="22" t="s">
        <v>433</v>
      </c>
      <c r="D33" s="22" t="s">
        <v>12</v>
      </c>
      <c r="E33" s="22" t="s">
        <v>11</v>
      </c>
      <c r="F33" s="22"/>
      <c r="G33" s="24">
        <v>1230500</v>
      </c>
      <c r="H33" s="56">
        <v>0.15</v>
      </c>
      <c r="I33" s="47"/>
      <c r="J33" s="21">
        <v>184575</v>
      </c>
      <c r="K33" s="21">
        <v>15381.25</v>
      </c>
      <c r="L33" s="21">
        <v>15381.25</v>
      </c>
      <c r="M33" s="21">
        <v>15381.25</v>
      </c>
      <c r="N33" s="21">
        <v>15381.25</v>
      </c>
      <c r="O33" s="21">
        <v>15381.25</v>
      </c>
      <c r="P33" s="21">
        <v>15381.25</v>
      </c>
      <c r="Q33" s="21">
        <v>15381.25</v>
      </c>
      <c r="R33" s="21">
        <f t="shared" si="22"/>
        <v>15381.25</v>
      </c>
      <c r="S33" s="21">
        <f t="shared" ref="S33:U33" si="28">R33</f>
        <v>15381.25</v>
      </c>
      <c r="T33" s="21">
        <f t="shared" si="28"/>
        <v>15381.25</v>
      </c>
      <c r="U33" s="21">
        <f t="shared" si="28"/>
        <v>15381.25</v>
      </c>
      <c r="V33" s="21">
        <f t="shared" si="18"/>
        <v>15381.25</v>
      </c>
      <c r="W33" s="37"/>
      <c r="Y33" s="37"/>
    </row>
    <row r="34" spans="1:25" s="25" customFormat="1" ht="15.75">
      <c r="A34" s="22">
        <v>12</v>
      </c>
      <c r="B34" s="23" t="s">
        <v>31</v>
      </c>
      <c r="C34" s="22" t="s">
        <v>433</v>
      </c>
      <c r="D34" s="22" t="s">
        <v>12</v>
      </c>
      <c r="E34" s="22" t="s">
        <v>11</v>
      </c>
      <c r="F34" s="22"/>
      <c r="G34" s="24">
        <v>1230500</v>
      </c>
      <c r="H34" s="56">
        <v>0</v>
      </c>
      <c r="I34" s="47"/>
      <c r="J34" s="21">
        <v>123050</v>
      </c>
      <c r="K34" s="21">
        <v>15381.25</v>
      </c>
      <c r="L34" s="21">
        <v>15381.25</v>
      </c>
      <c r="M34" s="21">
        <v>15381.25</v>
      </c>
      <c r="N34" s="21">
        <v>15381.25</v>
      </c>
      <c r="O34" s="21">
        <v>15381.25</v>
      </c>
      <c r="P34" s="21">
        <v>15381.25</v>
      </c>
      <c r="Q34" s="21">
        <v>15381.25</v>
      </c>
      <c r="R34" s="21">
        <f t="shared" si="22"/>
        <v>15381.25</v>
      </c>
      <c r="S34" s="21">
        <v>0</v>
      </c>
      <c r="T34" s="21">
        <v>0</v>
      </c>
      <c r="U34" s="21">
        <v>0</v>
      </c>
      <c r="V34" s="21">
        <v>0</v>
      </c>
      <c r="W34" s="37"/>
      <c r="Y34" s="37"/>
    </row>
    <row r="35" spans="1:25" s="40" customFormat="1" ht="15.75">
      <c r="A35" s="22">
        <v>13</v>
      </c>
      <c r="B35" s="3" t="s">
        <v>342</v>
      </c>
      <c r="C35" s="22" t="s">
        <v>433</v>
      </c>
      <c r="D35" s="4" t="s">
        <v>12</v>
      </c>
      <c r="E35" s="4" t="s">
        <v>11</v>
      </c>
      <c r="F35" s="4"/>
      <c r="G35" s="24">
        <v>1230500</v>
      </c>
      <c r="H35" s="56">
        <v>0.15</v>
      </c>
      <c r="I35" s="49"/>
      <c r="J35" s="21">
        <v>184575</v>
      </c>
      <c r="K35" s="21">
        <v>15381.25</v>
      </c>
      <c r="L35" s="21">
        <v>15381.25</v>
      </c>
      <c r="M35" s="21">
        <v>15381.25</v>
      </c>
      <c r="N35" s="21">
        <v>15381.25</v>
      </c>
      <c r="O35" s="21">
        <v>15381.25</v>
      </c>
      <c r="P35" s="21">
        <v>15381.25</v>
      </c>
      <c r="Q35" s="21">
        <v>15381.25</v>
      </c>
      <c r="R35" s="21">
        <f t="shared" si="22"/>
        <v>15381.25</v>
      </c>
      <c r="S35" s="21">
        <f t="shared" ref="S35:U35" si="29">R35</f>
        <v>15381.25</v>
      </c>
      <c r="T35" s="21">
        <f t="shared" si="29"/>
        <v>15381.25</v>
      </c>
      <c r="U35" s="21">
        <f t="shared" si="29"/>
        <v>15381.25</v>
      </c>
      <c r="V35" s="21">
        <f t="shared" si="18"/>
        <v>15381.25</v>
      </c>
      <c r="W35" s="41"/>
      <c r="Y35" s="41"/>
    </row>
    <row r="36" spans="1:25" s="25" customFormat="1" ht="15.75">
      <c r="A36" s="22">
        <v>14</v>
      </c>
      <c r="B36" s="23" t="s">
        <v>341</v>
      </c>
      <c r="C36" s="22" t="s">
        <v>433</v>
      </c>
      <c r="D36" s="22" t="s">
        <v>12</v>
      </c>
      <c r="E36" s="22" t="s">
        <v>11</v>
      </c>
      <c r="F36" s="22"/>
      <c r="G36" s="24">
        <v>1230500</v>
      </c>
      <c r="H36" s="56">
        <v>0.15</v>
      </c>
      <c r="I36" s="47"/>
      <c r="J36" s="21">
        <v>522963</v>
      </c>
      <c r="K36" s="21">
        <v>71779.17</v>
      </c>
      <c r="L36" s="21">
        <v>71779.17</v>
      </c>
      <c r="M36" s="21">
        <v>71779.17</v>
      </c>
      <c r="N36" s="21">
        <v>71779.17</v>
      </c>
      <c r="O36" s="21">
        <v>71779.17</v>
      </c>
      <c r="P36" s="21">
        <v>71779.17</v>
      </c>
      <c r="Q36" s="21">
        <v>15381.33</v>
      </c>
      <c r="R36" s="21">
        <f t="shared" si="22"/>
        <v>15381.33</v>
      </c>
      <c r="S36" s="21">
        <f t="shared" ref="S36:U36" si="30">R36</f>
        <v>15381.33</v>
      </c>
      <c r="T36" s="21">
        <f t="shared" si="30"/>
        <v>15381.33</v>
      </c>
      <c r="U36" s="21">
        <f t="shared" si="30"/>
        <v>15381.33</v>
      </c>
      <c r="V36" s="21">
        <f>J36-K36-L36-M36-N36-O36-P36-Q36-R36-S36-T36-U36</f>
        <v>15381.330000000076</v>
      </c>
      <c r="W36" s="37"/>
      <c r="Y36" s="37"/>
    </row>
    <row r="37" spans="1:25" s="40" customFormat="1" ht="15.75">
      <c r="A37" s="22">
        <v>15</v>
      </c>
      <c r="B37" s="3" t="s">
        <v>34</v>
      </c>
      <c r="C37" s="22" t="s">
        <v>433</v>
      </c>
      <c r="D37" s="4" t="s">
        <v>12</v>
      </c>
      <c r="E37" s="4" t="s">
        <v>11</v>
      </c>
      <c r="F37" s="4"/>
      <c r="G37" s="24">
        <v>1230500</v>
      </c>
      <c r="H37" s="56">
        <v>0.52500000000000002</v>
      </c>
      <c r="I37" s="49">
        <v>2.5000000000000001E-2</v>
      </c>
      <c r="J37" s="21">
        <v>630631.5</v>
      </c>
      <c r="K37" s="21">
        <v>51270.83</v>
      </c>
      <c r="L37" s="21">
        <v>51270.83</v>
      </c>
      <c r="M37" s="21">
        <v>51270.83</v>
      </c>
      <c r="N37" s="21">
        <v>51270.83</v>
      </c>
      <c r="O37" s="21">
        <v>51270.83</v>
      </c>
      <c r="P37" s="21">
        <v>51270.83</v>
      </c>
      <c r="Q37" s="21">
        <v>51270.83</v>
      </c>
      <c r="R37" s="21">
        <f t="shared" ref="R37:R69" si="31">ROUND((J37-Q37-P37-O37-N37-M37-L37-K37)/5,2)</f>
        <v>54347.14</v>
      </c>
      <c r="S37" s="21">
        <f t="shared" ref="S37:U37" si="32">R37</f>
        <v>54347.14</v>
      </c>
      <c r="T37" s="21">
        <f t="shared" si="32"/>
        <v>54347.14</v>
      </c>
      <c r="U37" s="21">
        <f t="shared" si="32"/>
        <v>54347.14</v>
      </c>
      <c r="V37" s="21">
        <f t="shared" si="18"/>
        <v>54347.129999999976</v>
      </c>
      <c r="W37" s="41"/>
      <c r="Y37" s="41"/>
    </row>
    <row r="38" spans="1:25" s="40" customFormat="1" ht="15.75">
      <c r="A38" s="22">
        <v>16</v>
      </c>
      <c r="B38" s="3" t="s">
        <v>33</v>
      </c>
      <c r="C38" s="22" t="s">
        <v>433</v>
      </c>
      <c r="D38" s="4" t="s">
        <v>12</v>
      </c>
      <c r="E38" s="4" t="s">
        <v>11</v>
      </c>
      <c r="F38" s="4"/>
      <c r="G38" s="24">
        <v>1230500</v>
      </c>
      <c r="H38" s="56">
        <v>0.7</v>
      </c>
      <c r="I38" s="49"/>
      <c r="J38" s="21">
        <v>861350</v>
      </c>
      <c r="K38" s="21">
        <v>71779.17</v>
      </c>
      <c r="L38" s="21">
        <v>71779.17</v>
      </c>
      <c r="M38" s="21">
        <v>71779.17</v>
      </c>
      <c r="N38" s="21">
        <v>71779.17</v>
      </c>
      <c r="O38" s="21">
        <v>71779.17</v>
      </c>
      <c r="P38" s="21">
        <v>71779.17</v>
      </c>
      <c r="Q38" s="21">
        <v>71779.17</v>
      </c>
      <c r="R38" s="21">
        <f t="shared" si="22"/>
        <v>71779.17</v>
      </c>
      <c r="S38" s="21">
        <f t="shared" ref="S38:U38" si="33">R38</f>
        <v>71779.17</v>
      </c>
      <c r="T38" s="21">
        <f t="shared" si="33"/>
        <v>71779.17</v>
      </c>
      <c r="U38" s="21">
        <f t="shared" si="33"/>
        <v>71779.17</v>
      </c>
      <c r="V38" s="21">
        <f t="shared" si="18"/>
        <v>71779.129999999932</v>
      </c>
      <c r="W38" s="41"/>
      <c r="Y38" s="41"/>
    </row>
    <row r="39" spans="1:25" s="40" customFormat="1" ht="15.75">
      <c r="A39" s="22">
        <v>17</v>
      </c>
      <c r="B39" s="3" t="s">
        <v>45</v>
      </c>
      <c r="C39" s="22" t="s">
        <v>433</v>
      </c>
      <c r="D39" s="4" t="s">
        <v>12</v>
      </c>
      <c r="E39" s="4" t="s">
        <v>11</v>
      </c>
      <c r="F39" s="4"/>
      <c r="G39" s="24">
        <v>1230500</v>
      </c>
      <c r="H39" s="56">
        <v>0.72499999999999998</v>
      </c>
      <c r="I39" s="49">
        <v>2.5000000000000001E-2</v>
      </c>
      <c r="J39" s="21">
        <v>876731.5</v>
      </c>
      <c r="K39" s="21">
        <v>71779.17</v>
      </c>
      <c r="L39" s="21">
        <v>71779.17</v>
      </c>
      <c r="M39" s="21">
        <v>71779.17</v>
      </c>
      <c r="N39" s="21">
        <v>71779.17</v>
      </c>
      <c r="O39" s="21">
        <v>71779.17</v>
      </c>
      <c r="P39" s="21">
        <v>71779.17</v>
      </c>
      <c r="Q39" s="21">
        <v>71779.17</v>
      </c>
      <c r="R39" s="21">
        <f t="shared" si="31"/>
        <v>74855.460000000006</v>
      </c>
      <c r="S39" s="21">
        <f t="shared" ref="S39:U39" si="34">R39</f>
        <v>74855.460000000006</v>
      </c>
      <c r="T39" s="21">
        <f t="shared" si="34"/>
        <v>74855.460000000006</v>
      </c>
      <c r="U39" s="21">
        <f t="shared" si="34"/>
        <v>74855.460000000006</v>
      </c>
      <c r="V39" s="21">
        <f t="shared" si="18"/>
        <v>74855.469999999812</v>
      </c>
      <c r="W39" s="41"/>
      <c r="Y39" s="41"/>
    </row>
    <row r="40" spans="1:25" s="25" customFormat="1" ht="15.75">
      <c r="A40" s="22">
        <v>18</v>
      </c>
      <c r="B40" s="23" t="s">
        <v>30</v>
      </c>
      <c r="C40" s="22" t="s">
        <v>433</v>
      </c>
      <c r="D40" s="22" t="s">
        <v>12</v>
      </c>
      <c r="E40" s="22" t="s">
        <v>11</v>
      </c>
      <c r="F40" s="22"/>
      <c r="G40" s="24">
        <v>1230500</v>
      </c>
      <c r="H40" s="56">
        <v>0.72499999999999998</v>
      </c>
      <c r="I40" s="49">
        <v>2.5000000000000001E-2</v>
      </c>
      <c r="J40" s="21">
        <v>876731.5</v>
      </c>
      <c r="K40" s="21">
        <v>71779.17</v>
      </c>
      <c r="L40" s="21">
        <v>71779.17</v>
      </c>
      <c r="M40" s="21">
        <v>71779.17</v>
      </c>
      <c r="N40" s="21">
        <v>71779.17</v>
      </c>
      <c r="O40" s="21">
        <v>71779.17</v>
      </c>
      <c r="P40" s="21">
        <v>71779.17</v>
      </c>
      <c r="Q40" s="21">
        <v>71779.17</v>
      </c>
      <c r="R40" s="21">
        <f t="shared" si="31"/>
        <v>74855.460000000006</v>
      </c>
      <c r="S40" s="21">
        <f t="shared" ref="S40:U40" si="35">R40</f>
        <v>74855.460000000006</v>
      </c>
      <c r="T40" s="21">
        <f t="shared" si="35"/>
        <v>74855.460000000006</v>
      </c>
      <c r="U40" s="21">
        <f t="shared" si="35"/>
        <v>74855.460000000006</v>
      </c>
      <c r="V40" s="21">
        <f t="shared" si="18"/>
        <v>74855.469999999812</v>
      </c>
      <c r="W40" s="37"/>
      <c r="Y40" s="37"/>
    </row>
    <row r="41" spans="1:25" s="25" customFormat="1" ht="15.75">
      <c r="A41" s="22">
        <v>19</v>
      </c>
      <c r="B41" s="23" t="s">
        <v>32</v>
      </c>
      <c r="C41" s="22" t="s">
        <v>433</v>
      </c>
      <c r="D41" s="22" t="s">
        <v>12</v>
      </c>
      <c r="E41" s="22" t="s">
        <v>11</v>
      </c>
      <c r="F41" s="22"/>
      <c r="G41" s="24">
        <v>1230500</v>
      </c>
      <c r="H41" s="56">
        <v>0.72499999999999998</v>
      </c>
      <c r="I41" s="49">
        <v>2.5000000000000001E-2</v>
      </c>
      <c r="J41" s="21">
        <v>876731.5</v>
      </c>
      <c r="K41" s="21">
        <v>71779.17</v>
      </c>
      <c r="L41" s="21">
        <v>71779.17</v>
      </c>
      <c r="M41" s="21">
        <v>71779.17</v>
      </c>
      <c r="N41" s="21">
        <v>71779.17</v>
      </c>
      <c r="O41" s="21">
        <v>71779.17</v>
      </c>
      <c r="P41" s="21">
        <v>71779.17</v>
      </c>
      <c r="Q41" s="21">
        <v>71779.17</v>
      </c>
      <c r="R41" s="21">
        <f t="shared" si="31"/>
        <v>74855.460000000006</v>
      </c>
      <c r="S41" s="21">
        <f t="shared" ref="S41:U41" si="36">R41</f>
        <v>74855.460000000006</v>
      </c>
      <c r="T41" s="21">
        <f t="shared" si="36"/>
        <v>74855.460000000006</v>
      </c>
      <c r="U41" s="21">
        <f t="shared" si="36"/>
        <v>74855.460000000006</v>
      </c>
      <c r="V41" s="21">
        <f t="shared" si="18"/>
        <v>74855.469999999812</v>
      </c>
      <c r="W41" s="37"/>
      <c r="Y41" s="37"/>
    </row>
    <row r="42" spans="1:25" s="25" customFormat="1" ht="15.75">
      <c r="A42" s="22">
        <v>20</v>
      </c>
      <c r="B42" s="23" t="s">
        <v>35</v>
      </c>
      <c r="C42" s="22" t="s">
        <v>433</v>
      </c>
      <c r="D42" s="22" t="s">
        <v>12</v>
      </c>
      <c r="E42" s="22" t="s">
        <v>11</v>
      </c>
      <c r="F42" s="22"/>
      <c r="G42" s="24">
        <v>1230500</v>
      </c>
      <c r="H42" s="56">
        <v>0.72499999999999998</v>
      </c>
      <c r="I42" s="49">
        <v>2.5000000000000001E-2</v>
      </c>
      <c r="J42" s="21">
        <v>876731.5</v>
      </c>
      <c r="K42" s="21">
        <v>71779.17</v>
      </c>
      <c r="L42" s="21">
        <v>71779.17</v>
      </c>
      <c r="M42" s="21">
        <v>71779.17</v>
      </c>
      <c r="N42" s="21">
        <v>71779.17</v>
      </c>
      <c r="O42" s="21">
        <v>71779.17</v>
      </c>
      <c r="P42" s="21">
        <v>71779.17</v>
      </c>
      <c r="Q42" s="21">
        <v>71779.17</v>
      </c>
      <c r="R42" s="21">
        <f t="shared" si="31"/>
        <v>74855.460000000006</v>
      </c>
      <c r="S42" s="21">
        <f t="shared" ref="S42:U42" si="37">R42</f>
        <v>74855.460000000006</v>
      </c>
      <c r="T42" s="21">
        <f t="shared" si="37"/>
        <v>74855.460000000006</v>
      </c>
      <c r="U42" s="21">
        <f t="shared" si="37"/>
        <v>74855.460000000006</v>
      </c>
      <c r="V42" s="21">
        <f t="shared" si="18"/>
        <v>74855.469999999812</v>
      </c>
      <c r="W42" s="37"/>
      <c r="Y42" s="37"/>
    </row>
    <row r="43" spans="1:25" s="25" customFormat="1" ht="15.75">
      <c r="A43" s="22">
        <v>21</v>
      </c>
      <c r="B43" s="23" t="s">
        <v>36</v>
      </c>
      <c r="C43" s="22" t="s">
        <v>433</v>
      </c>
      <c r="D43" s="22" t="s">
        <v>12</v>
      </c>
      <c r="E43" s="22" t="s">
        <v>11</v>
      </c>
      <c r="F43" s="22"/>
      <c r="G43" s="24">
        <v>1230500</v>
      </c>
      <c r="H43" s="56">
        <v>0.72499999999999998</v>
      </c>
      <c r="I43" s="49">
        <v>2.5000000000000001E-2</v>
      </c>
      <c r="J43" s="21">
        <v>876731.5</v>
      </c>
      <c r="K43" s="21">
        <v>71779.17</v>
      </c>
      <c r="L43" s="21">
        <v>71779.17</v>
      </c>
      <c r="M43" s="21">
        <v>71779.17</v>
      </c>
      <c r="N43" s="21">
        <v>71779.17</v>
      </c>
      <c r="O43" s="21">
        <v>71779.17</v>
      </c>
      <c r="P43" s="21">
        <v>71779.17</v>
      </c>
      <c r="Q43" s="21">
        <v>71779.17</v>
      </c>
      <c r="R43" s="21">
        <f t="shared" si="31"/>
        <v>74855.460000000006</v>
      </c>
      <c r="S43" s="21">
        <f t="shared" ref="S43:U43" si="38">R43</f>
        <v>74855.460000000006</v>
      </c>
      <c r="T43" s="21">
        <f t="shared" si="38"/>
        <v>74855.460000000006</v>
      </c>
      <c r="U43" s="21">
        <f t="shared" si="38"/>
        <v>74855.460000000006</v>
      </c>
      <c r="V43" s="21">
        <f t="shared" si="18"/>
        <v>74855.469999999812</v>
      </c>
      <c r="W43" s="37"/>
      <c r="Y43" s="37"/>
    </row>
    <row r="44" spans="1:25" s="25" customFormat="1" ht="15.75">
      <c r="A44" s="22">
        <v>22</v>
      </c>
      <c r="B44" s="23" t="s">
        <v>37</v>
      </c>
      <c r="C44" s="22" t="s">
        <v>433</v>
      </c>
      <c r="D44" s="22" t="s">
        <v>12</v>
      </c>
      <c r="E44" s="22" t="s">
        <v>11</v>
      </c>
      <c r="F44" s="22"/>
      <c r="G44" s="24">
        <v>1230500</v>
      </c>
      <c r="H44" s="56">
        <v>0.72499999999999998</v>
      </c>
      <c r="I44" s="49">
        <v>2.5000000000000001E-2</v>
      </c>
      <c r="J44" s="21">
        <v>876731.5</v>
      </c>
      <c r="K44" s="21">
        <v>71779.17</v>
      </c>
      <c r="L44" s="21">
        <v>71779.17</v>
      </c>
      <c r="M44" s="21">
        <v>71779.17</v>
      </c>
      <c r="N44" s="21">
        <v>71779.17</v>
      </c>
      <c r="O44" s="21">
        <v>71779.17</v>
      </c>
      <c r="P44" s="21">
        <v>71779.17</v>
      </c>
      <c r="Q44" s="21">
        <v>71779.17</v>
      </c>
      <c r="R44" s="21">
        <f t="shared" si="31"/>
        <v>74855.460000000006</v>
      </c>
      <c r="S44" s="21">
        <f t="shared" ref="S44:U44" si="39">R44</f>
        <v>74855.460000000006</v>
      </c>
      <c r="T44" s="21">
        <f t="shared" si="39"/>
        <v>74855.460000000006</v>
      </c>
      <c r="U44" s="21">
        <f t="shared" si="39"/>
        <v>74855.460000000006</v>
      </c>
      <c r="V44" s="21">
        <f t="shared" si="18"/>
        <v>74855.469999999812</v>
      </c>
      <c r="W44" s="37"/>
      <c r="Y44" s="37"/>
    </row>
    <row r="45" spans="1:25" s="25" customFormat="1" ht="15.75">
      <c r="A45" s="22">
        <v>23</v>
      </c>
      <c r="B45" s="23" t="s">
        <v>38</v>
      </c>
      <c r="C45" s="22" t="s">
        <v>433</v>
      </c>
      <c r="D45" s="22" t="s">
        <v>12</v>
      </c>
      <c r="E45" s="22" t="s">
        <v>11</v>
      </c>
      <c r="F45" s="22"/>
      <c r="G45" s="24">
        <v>1230500</v>
      </c>
      <c r="H45" s="56">
        <v>0.72499999999999998</v>
      </c>
      <c r="I45" s="49">
        <v>2.5000000000000001E-2</v>
      </c>
      <c r="J45" s="21">
        <v>876731.5</v>
      </c>
      <c r="K45" s="21">
        <v>71779.17</v>
      </c>
      <c r="L45" s="21">
        <v>71779.17</v>
      </c>
      <c r="M45" s="21">
        <v>71779.17</v>
      </c>
      <c r="N45" s="21">
        <v>71779.17</v>
      </c>
      <c r="O45" s="21">
        <v>71779.17</v>
      </c>
      <c r="P45" s="21">
        <v>71779.17</v>
      </c>
      <c r="Q45" s="21">
        <v>71779.17</v>
      </c>
      <c r="R45" s="21">
        <f t="shared" si="31"/>
        <v>74855.460000000006</v>
      </c>
      <c r="S45" s="21">
        <f t="shared" ref="S45:U45" si="40">R45</f>
        <v>74855.460000000006</v>
      </c>
      <c r="T45" s="21">
        <f t="shared" si="40"/>
        <v>74855.460000000006</v>
      </c>
      <c r="U45" s="21">
        <f t="shared" si="40"/>
        <v>74855.460000000006</v>
      </c>
      <c r="V45" s="21">
        <f t="shared" si="18"/>
        <v>74855.469999999812</v>
      </c>
      <c r="W45" s="37"/>
      <c r="Y45" s="37"/>
    </row>
    <row r="46" spans="1:25" s="25" customFormat="1" ht="15.75">
      <c r="A46" s="22">
        <v>24</v>
      </c>
      <c r="B46" s="23" t="s">
        <v>39</v>
      </c>
      <c r="C46" s="22" t="s">
        <v>433</v>
      </c>
      <c r="D46" s="22" t="s">
        <v>12</v>
      </c>
      <c r="E46" s="22" t="s">
        <v>11</v>
      </c>
      <c r="F46" s="22"/>
      <c r="G46" s="24">
        <v>1230500</v>
      </c>
      <c r="H46" s="56">
        <v>0.72499999999999998</v>
      </c>
      <c r="I46" s="49">
        <v>2.5000000000000001E-2</v>
      </c>
      <c r="J46" s="21">
        <v>876731.5</v>
      </c>
      <c r="K46" s="21">
        <v>71779.17</v>
      </c>
      <c r="L46" s="21">
        <v>71779.17</v>
      </c>
      <c r="M46" s="21">
        <v>71779.17</v>
      </c>
      <c r="N46" s="21">
        <v>71779.17</v>
      </c>
      <c r="O46" s="21">
        <v>71779.17</v>
      </c>
      <c r="P46" s="21">
        <v>71779.17</v>
      </c>
      <c r="Q46" s="21">
        <v>71779.17</v>
      </c>
      <c r="R46" s="21">
        <f t="shared" si="31"/>
        <v>74855.460000000006</v>
      </c>
      <c r="S46" s="21">
        <f t="shared" ref="S46:U46" si="41">R46</f>
        <v>74855.460000000006</v>
      </c>
      <c r="T46" s="21">
        <f t="shared" si="41"/>
        <v>74855.460000000006</v>
      </c>
      <c r="U46" s="21">
        <f t="shared" si="41"/>
        <v>74855.460000000006</v>
      </c>
      <c r="V46" s="21">
        <f t="shared" si="18"/>
        <v>74855.469999999812</v>
      </c>
      <c r="W46" s="37"/>
      <c r="Y46" s="37"/>
    </row>
    <row r="47" spans="1:25" s="25" customFormat="1" ht="15.75">
      <c r="A47" s="22">
        <v>25</v>
      </c>
      <c r="B47" s="23" t="s">
        <v>40</v>
      </c>
      <c r="C47" s="22" t="s">
        <v>433</v>
      </c>
      <c r="D47" s="22" t="s">
        <v>12</v>
      </c>
      <c r="E47" s="22" t="s">
        <v>11</v>
      </c>
      <c r="F47" s="22"/>
      <c r="G47" s="24">
        <v>1230500</v>
      </c>
      <c r="H47" s="56">
        <v>0.72499999999999998</v>
      </c>
      <c r="I47" s="49">
        <v>2.5000000000000001E-2</v>
      </c>
      <c r="J47" s="21">
        <v>876731.5</v>
      </c>
      <c r="K47" s="21">
        <v>71779.17</v>
      </c>
      <c r="L47" s="21">
        <v>71779.17</v>
      </c>
      <c r="M47" s="21">
        <v>71779.17</v>
      </c>
      <c r="N47" s="21">
        <v>71779.17</v>
      </c>
      <c r="O47" s="21">
        <v>71779.17</v>
      </c>
      <c r="P47" s="21">
        <v>71779.17</v>
      </c>
      <c r="Q47" s="21">
        <v>71779.17</v>
      </c>
      <c r="R47" s="21">
        <f t="shared" si="31"/>
        <v>74855.460000000006</v>
      </c>
      <c r="S47" s="21">
        <f t="shared" ref="S47:U47" si="42">R47</f>
        <v>74855.460000000006</v>
      </c>
      <c r="T47" s="21">
        <f t="shared" si="42"/>
        <v>74855.460000000006</v>
      </c>
      <c r="U47" s="21">
        <f t="shared" si="42"/>
        <v>74855.460000000006</v>
      </c>
      <c r="V47" s="21">
        <f t="shared" si="18"/>
        <v>74855.469999999812</v>
      </c>
      <c r="W47" s="37"/>
      <c r="Y47" s="37"/>
    </row>
    <row r="48" spans="1:25" s="25" customFormat="1" ht="15.75">
      <c r="A48" s="22">
        <v>26</v>
      </c>
      <c r="B48" s="23" t="s">
        <v>41</v>
      </c>
      <c r="C48" s="22" t="s">
        <v>433</v>
      </c>
      <c r="D48" s="22" t="s">
        <v>12</v>
      </c>
      <c r="E48" s="22" t="s">
        <v>11</v>
      </c>
      <c r="F48" s="22"/>
      <c r="G48" s="24">
        <v>1230500</v>
      </c>
      <c r="H48" s="56">
        <v>0.72499999999999998</v>
      </c>
      <c r="I48" s="49">
        <v>2.5000000000000001E-2</v>
      </c>
      <c r="J48" s="21">
        <v>876731.5</v>
      </c>
      <c r="K48" s="21">
        <v>71779.17</v>
      </c>
      <c r="L48" s="21">
        <v>71779.17</v>
      </c>
      <c r="M48" s="21">
        <v>71779.17</v>
      </c>
      <c r="N48" s="21">
        <v>71779.17</v>
      </c>
      <c r="O48" s="21">
        <v>71779.17</v>
      </c>
      <c r="P48" s="21">
        <v>71779.17</v>
      </c>
      <c r="Q48" s="21">
        <v>71779.17</v>
      </c>
      <c r="R48" s="21">
        <f t="shared" si="31"/>
        <v>74855.460000000006</v>
      </c>
      <c r="S48" s="21">
        <f t="shared" ref="S48:U48" si="43">R48</f>
        <v>74855.460000000006</v>
      </c>
      <c r="T48" s="21">
        <f t="shared" si="43"/>
        <v>74855.460000000006</v>
      </c>
      <c r="U48" s="21">
        <f t="shared" si="43"/>
        <v>74855.460000000006</v>
      </c>
      <c r="V48" s="21">
        <f t="shared" si="18"/>
        <v>74855.469999999812</v>
      </c>
      <c r="W48" s="37"/>
      <c r="Y48" s="37"/>
    </row>
    <row r="49" spans="1:25" s="25" customFormat="1" ht="15.75">
      <c r="A49" s="22">
        <v>27</v>
      </c>
      <c r="B49" s="23" t="s">
        <v>42</v>
      </c>
      <c r="C49" s="22" t="s">
        <v>433</v>
      </c>
      <c r="D49" s="22" t="s">
        <v>12</v>
      </c>
      <c r="E49" s="22" t="s">
        <v>11</v>
      </c>
      <c r="F49" s="22"/>
      <c r="G49" s="24">
        <v>1230500</v>
      </c>
      <c r="H49" s="56">
        <v>0.72499999999999998</v>
      </c>
      <c r="I49" s="49">
        <v>2.5000000000000001E-2</v>
      </c>
      <c r="J49" s="21">
        <v>876731.5</v>
      </c>
      <c r="K49" s="21">
        <v>71779.17</v>
      </c>
      <c r="L49" s="21">
        <v>71779.17</v>
      </c>
      <c r="M49" s="21">
        <v>71779.17</v>
      </c>
      <c r="N49" s="21">
        <v>71779.17</v>
      </c>
      <c r="O49" s="21">
        <v>71779.17</v>
      </c>
      <c r="P49" s="21">
        <v>71779.17</v>
      </c>
      <c r="Q49" s="21">
        <v>71779.17</v>
      </c>
      <c r="R49" s="21">
        <f t="shared" si="31"/>
        <v>74855.460000000006</v>
      </c>
      <c r="S49" s="21">
        <f t="shared" ref="S49:U49" si="44">R49</f>
        <v>74855.460000000006</v>
      </c>
      <c r="T49" s="21">
        <f t="shared" si="44"/>
        <v>74855.460000000006</v>
      </c>
      <c r="U49" s="21">
        <f t="shared" si="44"/>
        <v>74855.460000000006</v>
      </c>
      <c r="V49" s="21">
        <f t="shared" si="18"/>
        <v>74855.469999999812</v>
      </c>
      <c r="W49" s="37"/>
      <c r="Y49" s="37"/>
    </row>
    <row r="50" spans="1:25" s="25" customFormat="1" ht="15.75">
      <c r="A50" s="22">
        <v>28</v>
      </c>
      <c r="B50" s="23" t="s">
        <v>43</v>
      </c>
      <c r="C50" s="22" t="s">
        <v>433</v>
      </c>
      <c r="D50" s="22" t="s">
        <v>12</v>
      </c>
      <c r="E50" s="22" t="s">
        <v>11</v>
      </c>
      <c r="F50" s="22"/>
      <c r="G50" s="24">
        <v>1230500</v>
      </c>
      <c r="H50" s="56">
        <v>0.72499999999999998</v>
      </c>
      <c r="I50" s="49">
        <v>2.5000000000000001E-2</v>
      </c>
      <c r="J50" s="21">
        <v>876731.5</v>
      </c>
      <c r="K50" s="21">
        <v>71779.17</v>
      </c>
      <c r="L50" s="21">
        <v>71779.17</v>
      </c>
      <c r="M50" s="21">
        <v>71779.17</v>
      </c>
      <c r="N50" s="21">
        <v>71779.17</v>
      </c>
      <c r="O50" s="21">
        <v>71779.17</v>
      </c>
      <c r="P50" s="21">
        <v>71779.17</v>
      </c>
      <c r="Q50" s="21">
        <v>71779.17</v>
      </c>
      <c r="R50" s="21">
        <f t="shared" si="31"/>
        <v>74855.460000000006</v>
      </c>
      <c r="S50" s="21">
        <f t="shared" ref="S50:U50" si="45">R50</f>
        <v>74855.460000000006</v>
      </c>
      <c r="T50" s="21">
        <f t="shared" si="45"/>
        <v>74855.460000000006</v>
      </c>
      <c r="U50" s="21">
        <f t="shared" si="45"/>
        <v>74855.460000000006</v>
      </c>
      <c r="V50" s="21">
        <f t="shared" si="18"/>
        <v>74855.469999999812</v>
      </c>
      <c r="W50" s="37"/>
      <c r="Y50" s="37"/>
    </row>
    <row r="51" spans="1:25" s="25" customFormat="1" ht="15.75">
      <c r="A51" s="22">
        <v>29</v>
      </c>
      <c r="B51" s="23" t="s">
        <v>44</v>
      </c>
      <c r="C51" s="22" t="s">
        <v>433</v>
      </c>
      <c r="D51" s="22" t="s">
        <v>12</v>
      </c>
      <c r="E51" s="22" t="s">
        <v>11</v>
      </c>
      <c r="F51" s="22"/>
      <c r="G51" s="24">
        <v>1230500</v>
      </c>
      <c r="H51" s="56">
        <v>0.72499999999999998</v>
      </c>
      <c r="I51" s="49">
        <v>2.5000000000000001E-2</v>
      </c>
      <c r="J51" s="21">
        <v>876731.5</v>
      </c>
      <c r="K51" s="21">
        <v>71779.17</v>
      </c>
      <c r="L51" s="21">
        <v>71779.17</v>
      </c>
      <c r="M51" s="21">
        <v>71779.17</v>
      </c>
      <c r="N51" s="21">
        <v>71779.17</v>
      </c>
      <c r="O51" s="21">
        <v>71779.17</v>
      </c>
      <c r="P51" s="21">
        <v>71779.17</v>
      </c>
      <c r="Q51" s="21">
        <v>71779.17</v>
      </c>
      <c r="R51" s="21">
        <f t="shared" si="31"/>
        <v>74855.460000000006</v>
      </c>
      <c r="S51" s="21">
        <f t="shared" ref="S51:U51" si="46">R51</f>
        <v>74855.460000000006</v>
      </c>
      <c r="T51" s="21">
        <f t="shared" si="46"/>
        <v>74855.460000000006</v>
      </c>
      <c r="U51" s="21">
        <f t="shared" si="46"/>
        <v>74855.460000000006</v>
      </c>
      <c r="V51" s="21">
        <f t="shared" si="18"/>
        <v>74855.469999999812</v>
      </c>
      <c r="W51" s="37"/>
      <c r="Y51" s="37"/>
    </row>
    <row r="52" spans="1:25" s="25" customFormat="1" ht="15.75">
      <c r="A52" s="22">
        <v>30</v>
      </c>
      <c r="B52" s="23" t="s">
        <v>46</v>
      </c>
      <c r="C52" s="22" t="s">
        <v>433</v>
      </c>
      <c r="D52" s="22" t="s">
        <v>12</v>
      </c>
      <c r="E52" s="22" t="s">
        <v>11</v>
      </c>
      <c r="F52" s="22"/>
      <c r="G52" s="24">
        <v>1230500</v>
      </c>
      <c r="H52" s="56">
        <v>0.72499999999999998</v>
      </c>
      <c r="I52" s="49">
        <v>2.5000000000000001E-2</v>
      </c>
      <c r="J52" s="21">
        <v>876731.5</v>
      </c>
      <c r="K52" s="21">
        <v>71779.17</v>
      </c>
      <c r="L52" s="21">
        <v>71779.17</v>
      </c>
      <c r="M52" s="21">
        <v>71779.17</v>
      </c>
      <c r="N52" s="21">
        <v>71779.17</v>
      </c>
      <c r="O52" s="21">
        <v>71779.17</v>
      </c>
      <c r="P52" s="21">
        <v>71779.17</v>
      </c>
      <c r="Q52" s="21">
        <v>71779.17</v>
      </c>
      <c r="R52" s="21">
        <f t="shared" si="31"/>
        <v>74855.460000000006</v>
      </c>
      <c r="S52" s="21">
        <f t="shared" ref="S52:U52" si="47">R52</f>
        <v>74855.460000000006</v>
      </c>
      <c r="T52" s="21">
        <f t="shared" si="47"/>
        <v>74855.460000000006</v>
      </c>
      <c r="U52" s="21">
        <f t="shared" si="47"/>
        <v>74855.460000000006</v>
      </c>
      <c r="V52" s="21">
        <f t="shared" si="18"/>
        <v>74855.469999999812</v>
      </c>
      <c r="W52" s="37"/>
      <c r="Y52" s="37"/>
    </row>
    <row r="53" spans="1:25" s="25" customFormat="1" ht="15.75">
      <c r="A53" s="22">
        <v>31</v>
      </c>
      <c r="B53" s="23" t="s">
        <v>47</v>
      </c>
      <c r="C53" s="22" t="s">
        <v>433</v>
      </c>
      <c r="D53" s="22" t="s">
        <v>12</v>
      </c>
      <c r="E53" s="22" t="s">
        <v>11</v>
      </c>
      <c r="F53" s="22"/>
      <c r="G53" s="24">
        <v>1230500</v>
      </c>
      <c r="H53" s="56">
        <v>0.72499999999999998</v>
      </c>
      <c r="I53" s="49">
        <v>2.5000000000000001E-2</v>
      </c>
      <c r="J53" s="21">
        <v>876731.5</v>
      </c>
      <c r="K53" s="21">
        <v>71779.17</v>
      </c>
      <c r="L53" s="21">
        <v>71779.17</v>
      </c>
      <c r="M53" s="21">
        <v>71779.17</v>
      </c>
      <c r="N53" s="21">
        <v>71779.17</v>
      </c>
      <c r="O53" s="21">
        <v>71779.17</v>
      </c>
      <c r="P53" s="21">
        <v>71779.17</v>
      </c>
      <c r="Q53" s="21">
        <v>71779.17</v>
      </c>
      <c r="R53" s="21">
        <f t="shared" si="31"/>
        <v>74855.460000000006</v>
      </c>
      <c r="S53" s="21">
        <f t="shared" ref="S53:U53" si="48">R53</f>
        <v>74855.460000000006</v>
      </c>
      <c r="T53" s="21">
        <f t="shared" si="48"/>
        <v>74855.460000000006</v>
      </c>
      <c r="U53" s="21">
        <f t="shared" si="48"/>
        <v>74855.460000000006</v>
      </c>
      <c r="V53" s="21">
        <f t="shared" si="18"/>
        <v>74855.469999999812</v>
      </c>
      <c r="W53" s="37"/>
      <c r="Y53" s="37"/>
    </row>
    <row r="54" spans="1:25" s="25" customFormat="1" ht="15.75">
      <c r="A54" s="22">
        <v>33</v>
      </c>
      <c r="B54" s="23" t="s">
        <v>339</v>
      </c>
      <c r="C54" s="22" t="s">
        <v>433</v>
      </c>
      <c r="D54" s="22" t="s">
        <v>12</v>
      </c>
      <c r="E54" s="22" t="s">
        <v>11</v>
      </c>
      <c r="F54" s="22"/>
      <c r="G54" s="24">
        <v>1230500</v>
      </c>
      <c r="H54" s="56">
        <v>0.72499999999999998</v>
      </c>
      <c r="I54" s="49">
        <v>2.5000000000000001E-2</v>
      </c>
      <c r="J54" s="21">
        <v>876731.5</v>
      </c>
      <c r="K54" s="21">
        <v>71779.17</v>
      </c>
      <c r="L54" s="21">
        <v>71779.17</v>
      </c>
      <c r="M54" s="21">
        <v>71779.17</v>
      </c>
      <c r="N54" s="21">
        <v>71779.17</v>
      </c>
      <c r="O54" s="21">
        <v>71779.17</v>
      </c>
      <c r="P54" s="21">
        <v>71779.17</v>
      </c>
      <c r="Q54" s="21">
        <v>71779.17</v>
      </c>
      <c r="R54" s="21">
        <f t="shared" si="31"/>
        <v>74855.460000000006</v>
      </c>
      <c r="S54" s="21">
        <f t="shared" ref="S54:U54" si="49">R54</f>
        <v>74855.460000000006</v>
      </c>
      <c r="T54" s="21">
        <f t="shared" si="49"/>
        <v>74855.460000000006</v>
      </c>
      <c r="U54" s="21">
        <f t="shared" si="49"/>
        <v>74855.460000000006</v>
      </c>
      <c r="V54" s="21">
        <f t="shared" si="18"/>
        <v>74855.469999999812</v>
      </c>
      <c r="W54" s="37"/>
      <c r="Y54" s="37"/>
    </row>
    <row r="55" spans="1:25" s="25" customFormat="1" ht="15.75">
      <c r="A55" s="22">
        <v>34</v>
      </c>
      <c r="B55" s="23" t="s">
        <v>177</v>
      </c>
      <c r="C55" s="22" t="s">
        <v>433</v>
      </c>
      <c r="D55" s="22" t="s">
        <v>12</v>
      </c>
      <c r="E55" s="22" t="s">
        <v>11</v>
      </c>
      <c r="F55" s="22"/>
      <c r="G55" s="24">
        <v>1230500</v>
      </c>
      <c r="H55" s="56">
        <v>0.72499999999999998</v>
      </c>
      <c r="I55" s="49">
        <v>2.5000000000000001E-2</v>
      </c>
      <c r="J55" s="21">
        <v>876731.5</v>
      </c>
      <c r="K55" s="21">
        <v>71779.17</v>
      </c>
      <c r="L55" s="21">
        <v>71779.17</v>
      </c>
      <c r="M55" s="21">
        <v>71779.17</v>
      </c>
      <c r="N55" s="21">
        <v>71779.17</v>
      </c>
      <c r="O55" s="21">
        <v>71779.17</v>
      </c>
      <c r="P55" s="21">
        <v>71779.17</v>
      </c>
      <c r="Q55" s="21">
        <v>71779.17</v>
      </c>
      <c r="R55" s="21">
        <f t="shared" si="31"/>
        <v>74855.460000000006</v>
      </c>
      <c r="S55" s="21">
        <f t="shared" ref="S55:U55" si="50">R55</f>
        <v>74855.460000000006</v>
      </c>
      <c r="T55" s="21">
        <f t="shared" si="50"/>
        <v>74855.460000000006</v>
      </c>
      <c r="U55" s="21">
        <f t="shared" si="50"/>
        <v>74855.460000000006</v>
      </c>
      <c r="V55" s="21">
        <f t="shared" si="18"/>
        <v>74855.469999999812</v>
      </c>
      <c r="W55" s="37"/>
      <c r="Y55" s="37"/>
    </row>
    <row r="56" spans="1:25" s="25" customFormat="1" ht="15.75">
      <c r="A56" s="22">
        <v>35</v>
      </c>
      <c r="B56" s="23" t="s">
        <v>340</v>
      </c>
      <c r="C56" s="22" t="s">
        <v>433</v>
      </c>
      <c r="D56" s="22" t="s">
        <v>12</v>
      </c>
      <c r="E56" s="22" t="s">
        <v>11</v>
      </c>
      <c r="F56" s="22"/>
      <c r="G56" s="24">
        <v>1230500</v>
      </c>
      <c r="H56" s="56">
        <v>0.72499999999999998</v>
      </c>
      <c r="I56" s="49">
        <v>2.5000000000000001E-2</v>
      </c>
      <c r="J56" s="21">
        <v>876731.5</v>
      </c>
      <c r="K56" s="21">
        <v>71779.17</v>
      </c>
      <c r="L56" s="21">
        <v>71779.17</v>
      </c>
      <c r="M56" s="21">
        <v>71779.17</v>
      </c>
      <c r="N56" s="21">
        <v>71779.17</v>
      </c>
      <c r="O56" s="21">
        <v>71779.17</v>
      </c>
      <c r="P56" s="21">
        <v>71779.17</v>
      </c>
      <c r="Q56" s="21">
        <v>71779.17</v>
      </c>
      <c r="R56" s="21">
        <f t="shared" si="31"/>
        <v>74855.460000000006</v>
      </c>
      <c r="S56" s="21">
        <f t="shared" ref="S56:U56" si="51">R56</f>
        <v>74855.460000000006</v>
      </c>
      <c r="T56" s="21">
        <f t="shared" si="51"/>
        <v>74855.460000000006</v>
      </c>
      <c r="U56" s="21">
        <f t="shared" si="51"/>
        <v>74855.460000000006</v>
      </c>
      <c r="V56" s="21">
        <f t="shared" si="18"/>
        <v>74855.469999999812</v>
      </c>
      <c r="W56" s="37"/>
      <c r="Y56" s="37"/>
    </row>
    <row r="57" spans="1:25" s="25" customFormat="1" ht="15.75">
      <c r="A57" s="22">
        <v>36</v>
      </c>
      <c r="B57" s="23" t="s">
        <v>343</v>
      </c>
      <c r="C57" s="22" t="s">
        <v>433</v>
      </c>
      <c r="D57" s="22" t="s">
        <v>12</v>
      </c>
      <c r="E57" s="22" t="s">
        <v>11</v>
      </c>
      <c r="F57" s="22"/>
      <c r="G57" s="24">
        <v>1230500</v>
      </c>
      <c r="H57" s="56">
        <v>0.72499999999999998</v>
      </c>
      <c r="I57" s="49">
        <v>2.5000000000000001E-2</v>
      </c>
      <c r="J57" s="21">
        <v>876731.5</v>
      </c>
      <c r="K57" s="21">
        <v>71779.17</v>
      </c>
      <c r="L57" s="21">
        <v>71779.17</v>
      </c>
      <c r="M57" s="21">
        <v>71779.17</v>
      </c>
      <c r="N57" s="21">
        <v>71779.17</v>
      </c>
      <c r="O57" s="21">
        <v>71779.17</v>
      </c>
      <c r="P57" s="21">
        <v>71779.17</v>
      </c>
      <c r="Q57" s="21">
        <v>71779.17</v>
      </c>
      <c r="R57" s="21">
        <f t="shared" si="31"/>
        <v>74855.460000000006</v>
      </c>
      <c r="S57" s="21">
        <f t="shared" ref="S57:U57" si="52">R57</f>
        <v>74855.460000000006</v>
      </c>
      <c r="T57" s="21">
        <f t="shared" si="52"/>
        <v>74855.460000000006</v>
      </c>
      <c r="U57" s="21">
        <f t="shared" si="52"/>
        <v>74855.460000000006</v>
      </c>
      <c r="V57" s="21">
        <f t="shared" si="18"/>
        <v>74855.469999999812</v>
      </c>
      <c r="W57" s="37"/>
      <c r="Y57" s="37"/>
    </row>
    <row r="58" spans="1:25" s="25" customFormat="1" ht="15.75">
      <c r="A58" s="22">
        <v>37</v>
      </c>
      <c r="B58" s="23" t="s">
        <v>423</v>
      </c>
      <c r="C58" s="22" t="s">
        <v>433</v>
      </c>
      <c r="D58" s="22" t="s">
        <v>12</v>
      </c>
      <c r="E58" s="22" t="s">
        <v>11</v>
      </c>
      <c r="F58" s="22"/>
      <c r="G58" s="24">
        <v>1230500</v>
      </c>
      <c r="H58" s="56">
        <v>0.72499999999999998</v>
      </c>
      <c r="I58" s="49">
        <v>2.5000000000000001E-2</v>
      </c>
      <c r="J58" s="21">
        <v>876731.5</v>
      </c>
      <c r="K58" s="21">
        <v>71779.17</v>
      </c>
      <c r="L58" s="21">
        <v>71779.17</v>
      </c>
      <c r="M58" s="21">
        <v>71779.17</v>
      </c>
      <c r="N58" s="21">
        <v>71779.17</v>
      </c>
      <c r="O58" s="21">
        <v>71779.17</v>
      </c>
      <c r="P58" s="21">
        <v>71779.17</v>
      </c>
      <c r="Q58" s="21">
        <v>71779.17</v>
      </c>
      <c r="R58" s="21">
        <f t="shared" si="31"/>
        <v>74855.460000000006</v>
      </c>
      <c r="S58" s="21">
        <f t="shared" ref="S58:U58" si="53">R58</f>
        <v>74855.460000000006</v>
      </c>
      <c r="T58" s="21">
        <f t="shared" si="53"/>
        <v>74855.460000000006</v>
      </c>
      <c r="U58" s="21">
        <f t="shared" si="53"/>
        <v>74855.460000000006</v>
      </c>
      <c r="V58" s="21">
        <f t="shared" si="18"/>
        <v>74855.469999999812</v>
      </c>
      <c r="W58" s="37"/>
      <c r="Y58" s="37"/>
    </row>
    <row r="59" spans="1:25" s="25" customFormat="1" ht="15.75">
      <c r="A59" s="22">
        <v>39</v>
      </c>
      <c r="B59" s="23" t="s">
        <v>349</v>
      </c>
      <c r="C59" s="22" t="s">
        <v>433</v>
      </c>
      <c r="D59" s="22" t="s">
        <v>12</v>
      </c>
      <c r="E59" s="22" t="s">
        <v>11</v>
      </c>
      <c r="F59" s="22"/>
      <c r="G59" s="24">
        <v>1230500</v>
      </c>
      <c r="H59" s="56">
        <v>0.72499999999999998</v>
      </c>
      <c r="I59" s="49">
        <v>2.5000000000000001E-2</v>
      </c>
      <c r="J59" s="21">
        <v>876731.5</v>
      </c>
      <c r="K59" s="21">
        <v>71779.17</v>
      </c>
      <c r="L59" s="21">
        <v>71779.17</v>
      </c>
      <c r="M59" s="21">
        <v>71779.17</v>
      </c>
      <c r="N59" s="21">
        <v>71779.17</v>
      </c>
      <c r="O59" s="21">
        <v>71779.17</v>
      </c>
      <c r="P59" s="21">
        <v>71779.17</v>
      </c>
      <c r="Q59" s="21">
        <v>71779.17</v>
      </c>
      <c r="R59" s="21">
        <f t="shared" si="31"/>
        <v>74855.460000000006</v>
      </c>
      <c r="S59" s="21">
        <f t="shared" ref="S59:U59" si="54">R59</f>
        <v>74855.460000000006</v>
      </c>
      <c r="T59" s="21">
        <f t="shared" si="54"/>
        <v>74855.460000000006</v>
      </c>
      <c r="U59" s="21">
        <f t="shared" si="54"/>
        <v>74855.460000000006</v>
      </c>
      <c r="V59" s="21">
        <f t="shared" si="18"/>
        <v>74855.469999999812</v>
      </c>
      <c r="W59" s="37"/>
      <c r="Y59" s="37"/>
    </row>
    <row r="60" spans="1:25" s="25" customFormat="1" ht="15.75">
      <c r="A60" s="22">
        <v>38</v>
      </c>
      <c r="B60" s="23" t="s">
        <v>347</v>
      </c>
      <c r="C60" s="22" t="s">
        <v>433</v>
      </c>
      <c r="D60" s="22" t="s">
        <v>12</v>
      </c>
      <c r="E60" s="22" t="s">
        <v>11</v>
      </c>
      <c r="F60" s="22"/>
      <c r="G60" s="24">
        <v>1230500</v>
      </c>
      <c r="H60" s="56">
        <v>0.75</v>
      </c>
      <c r="I60" s="49">
        <v>0.05</v>
      </c>
      <c r="J60" s="21">
        <v>892112.5</v>
      </c>
      <c r="K60" s="21">
        <v>71779.17</v>
      </c>
      <c r="L60" s="21">
        <v>71779.17</v>
      </c>
      <c r="M60" s="21">
        <v>71779.17</v>
      </c>
      <c r="N60" s="21">
        <v>71779.17</v>
      </c>
      <c r="O60" s="21">
        <v>71779.17</v>
      </c>
      <c r="P60" s="21">
        <v>71779.17</v>
      </c>
      <c r="Q60" s="21">
        <v>71779.17</v>
      </c>
      <c r="R60" s="21">
        <f t="shared" si="31"/>
        <v>77931.66</v>
      </c>
      <c r="S60" s="21">
        <f t="shared" ref="S60:U60" si="55">R60</f>
        <v>77931.66</v>
      </c>
      <c r="T60" s="21">
        <f t="shared" si="55"/>
        <v>77931.66</v>
      </c>
      <c r="U60" s="21">
        <f t="shared" si="55"/>
        <v>77931.66</v>
      </c>
      <c r="V60" s="21">
        <f>J60-K60-L60-M60-N60-O60-P60-Q60-R60-S60-T60-U60</f>
        <v>77931.66999999978</v>
      </c>
      <c r="W60" s="37"/>
      <c r="Y60" s="37"/>
    </row>
    <row r="61" spans="1:25" s="40" customFormat="1" ht="15.75">
      <c r="A61" s="22">
        <v>41</v>
      </c>
      <c r="B61" s="3" t="s">
        <v>353</v>
      </c>
      <c r="C61" s="22" t="s">
        <v>433</v>
      </c>
      <c r="D61" s="4" t="s">
        <v>12</v>
      </c>
      <c r="E61" s="4" t="s">
        <v>11</v>
      </c>
      <c r="F61" s="4"/>
      <c r="G61" s="24">
        <v>1230500</v>
      </c>
      <c r="H61" s="56">
        <v>0.75</v>
      </c>
      <c r="I61" s="49">
        <v>0.05</v>
      </c>
      <c r="J61" s="21">
        <v>892112.5</v>
      </c>
      <c r="K61" s="21">
        <v>71779.17</v>
      </c>
      <c r="L61" s="21">
        <v>71779.17</v>
      </c>
      <c r="M61" s="21">
        <v>71779.17</v>
      </c>
      <c r="N61" s="21">
        <v>71779.17</v>
      </c>
      <c r="O61" s="21">
        <v>71779.17</v>
      </c>
      <c r="P61" s="21">
        <v>71779.17</v>
      </c>
      <c r="Q61" s="21">
        <v>71779.17</v>
      </c>
      <c r="R61" s="21">
        <f t="shared" si="31"/>
        <v>77931.66</v>
      </c>
      <c r="S61" s="21">
        <f t="shared" ref="S61:U61" si="56">R61</f>
        <v>77931.66</v>
      </c>
      <c r="T61" s="21">
        <f t="shared" si="56"/>
        <v>77931.66</v>
      </c>
      <c r="U61" s="21">
        <f t="shared" si="56"/>
        <v>77931.66</v>
      </c>
      <c r="V61" s="21">
        <f t="shared" si="18"/>
        <v>77931.66999999978</v>
      </c>
      <c r="W61" s="41"/>
      <c r="Y61" s="41"/>
    </row>
    <row r="62" spans="1:25" s="40" customFormat="1" ht="15.75">
      <c r="A62" s="22">
        <v>40</v>
      </c>
      <c r="B62" s="3" t="s">
        <v>351</v>
      </c>
      <c r="C62" s="22" t="s">
        <v>433</v>
      </c>
      <c r="D62" s="4" t="s">
        <v>12</v>
      </c>
      <c r="E62" s="4" t="s">
        <v>11</v>
      </c>
      <c r="F62" s="4"/>
      <c r="G62" s="24">
        <v>1230500</v>
      </c>
      <c r="H62" s="56">
        <v>0.75</v>
      </c>
      <c r="I62" s="49">
        <v>0.05</v>
      </c>
      <c r="J62" s="21">
        <v>892112.5</v>
      </c>
      <c r="K62" s="21">
        <v>71779.17</v>
      </c>
      <c r="L62" s="21">
        <v>71779.17</v>
      </c>
      <c r="M62" s="21">
        <v>71779.17</v>
      </c>
      <c r="N62" s="21">
        <v>71779.17</v>
      </c>
      <c r="O62" s="21">
        <v>71779.17</v>
      </c>
      <c r="P62" s="21">
        <v>71779.17</v>
      </c>
      <c r="Q62" s="21">
        <v>71779.17</v>
      </c>
      <c r="R62" s="21">
        <f t="shared" si="31"/>
        <v>77931.66</v>
      </c>
      <c r="S62" s="21">
        <f t="shared" ref="S62:U62" si="57">R62</f>
        <v>77931.66</v>
      </c>
      <c r="T62" s="21">
        <f t="shared" si="57"/>
        <v>77931.66</v>
      </c>
      <c r="U62" s="21">
        <f t="shared" si="57"/>
        <v>77931.66</v>
      </c>
      <c r="V62" s="21">
        <f>J62-K62-L62-M62-N62-O62-P62-Q62-R62-S62-T62-U62</f>
        <v>77931.66999999978</v>
      </c>
      <c r="W62" s="41"/>
      <c r="Y62" s="41"/>
    </row>
    <row r="63" spans="1:25" s="25" customFormat="1" ht="15.75">
      <c r="A63" s="22">
        <v>32</v>
      </c>
      <c r="B63" s="23" t="s">
        <v>336</v>
      </c>
      <c r="C63" s="22" t="s">
        <v>433</v>
      </c>
      <c r="D63" s="22" t="s">
        <v>12</v>
      </c>
      <c r="E63" s="22" t="s">
        <v>11</v>
      </c>
      <c r="F63" s="22"/>
      <c r="G63" s="24">
        <v>1230500</v>
      </c>
      <c r="H63" s="56">
        <v>0.75</v>
      </c>
      <c r="I63" s="49">
        <v>0.05</v>
      </c>
      <c r="J63" s="21">
        <v>892112.5</v>
      </c>
      <c r="K63" s="21">
        <v>71779.17</v>
      </c>
      <c r="L63" s="21">
        <v>71779.17</v>
      </c>
      <c r="M63" s="21">
        <v>71779.17</v>
      </c>
      <c r="N63" s="21">
        <v>71779.17</v>
      </c>
      <c r="O63" s="21">
        <v>71779.17</v>
      </c>
      <c r="P63" s="21">
        <v>71779.17</v>
      </c>
      <c r="Q63" s="21">
        <v>71779.17</v>
      </c>
      <c r="R63" s="21">
        <f t="shared" si="31"/>
        <v>77931.66</v>
      </c>
      <c r="S63" s="21">
        <f t="shared" ref="S63:U63" si="58">R63</f>
        <v>77931.66</v>
      </c>
      <c r="T63" s="21">
        <f t="shared" si="58"/>
        <v>77931.66</v>
      </c>
      <c r="U63" s="21">
        <f t="shared" si="58"/>
        <v>77931.66</v>
      </c>
      <c r="V63" s="21">
        <f>J63-K63-L63-M63-N63-O63-P63-Q63-R63-S63-T63-U63</f>
        <v>77931.66999999978</v>
      </c>
      <c r="W63" s="37"/>
      <c r="Y63" s="37"/>
    </row>
    <row r="64" spans="1:25" s="40" customFormat="1" ht="15.75">
      <c r="A64" s="22">
        <v>42</v>
      </c>
      <c r="B64" s="3" t="s">
        <v>49</v>
      </c>
      <c r="C64" s="22" t="s">
        <v>433</v>
      </c>
      <c r="D64" s="4" t="s">
        <v>12</v>
      </c>
      <c r="E64" s="4" t="s">
        <v>12</v>
      </c>
      <c r="F64" s="4"/>
      <c r="G64" s="24">
        <v>1230500</v>
      </c>
      <c r="H64" s="56">
        <v>1.0249999999999999</v>
      </c>
      <c r="I64" s="49">
        <v>2.5000000000000001E-2</v>
      </c>
      <c r="J64" s="21">
        <v>1245881.5</v>
      </c>
      <c r="K64" s="21">
        <v>102541.67</v>
      </c>
      <c r="L64" s="21">
        <v>102541.67</v>
      </c>
      <c r="M64" s="21">
        <v>102541.67</v>
      </c>
      <c r="N64" s="21">
        <v>102541.67</v>
      </c>
      <c r="O64" s="21">
        <v>102541.67</v>
      </c>
      <c r="P64" s="21">
        <v>102541.67</v>
      </c>
      <c r="Q64" s="21">
        <v>102541.67</v>
      </c>
      <c r="R64" s="21">
        <f t="shared" si="31"/>
        <v>105617.96</v>
      </c>
      <c r="S64" s="21">
        <f t="shared" ref="S64:U64" si="59">R64</f>
        <v>105617.96</v>
      </c>
      <c r="T64" s="21">
        <f t="shared" si="59"/>
        <v>105617.96</v>
      </c>
      <c r="U64" s="21">
        <f t="shared" si="59"/>
        <v>105617.96</v>
      </c>
      <c r="V64" s="21">
        <f t="shared" si="18"/>
        <v>105617.96999999975</v>
      </c>
      <c r="W64" s="41"/>
      <c r="Y64" s="41"/>
    </row>
    <row r="65" spans="1:25" s="40" customFormat="1" ht="15.75">
      <c r="A65" s="22">
        <v>43</v>
      </c>
      <c r="B65" s="3" t="s">
        <v>48</v>
      </c>
      <c r="C65" s="22" t="s">
        <v>433</v>
      </c>
      <c r="D65" s="4" t="s">
        <v>12</v>
      </c>
      <c r="E65" s="4" t="s">
        <v>12</v>
      </c>
      <c r="F65" s="4"/>
      <c r="G65" s="24">
        <v>1230500</v>
      </c>
      <c r="H65" s="56">
        <v>1.0249999999999999</v>
      </c>
      <c r="I65" s="49">
        <v>2.5000000000000001E-2</v>
      </c>
      <c r="J65" s="21">
        <v>1245881.5</v>
      </c>
      <c r="K65" s="21">
        <v>102541.67</v>
      </c>
      <c r="L65" s="21">
        <v>102541.67</v>
      </c>
      <c r="M65" s="21">
        <v>102541.67</v>
      </c>
      <c r="N65" s="21">
        <v>102541.67</v>
      </c>
      <c r="O65" s="21">
        <v>102541.67</v>
      </c>
      <c r="P65" s="21">
        <v>102541.67</v>
      </c>
      <c r="Q65" s="21">
        <v>102541.67</v>
      </c>
      <c r="R65" s="21">
        <f t="shared" si="31"/>
        <v>105617.96</v>
      </c>
      <c r="S65" s="21">
        <f t="shared" ref="S65:U65" si="60">R65</f>
        <v>105617.96</v>
      </c>
      <c r="T65" s="21">
        <f t="shared" si="60"/>
        <v>105617.96</v>
      </c>
      <c r="U65" s="21">
        <f t="shared" si="60"/>
        <v>105617.96</v>
      </c>
      <c r="V65" s="21">
        <f t="shared" si="18"/>
        <v>105617.96999999975</v>
      </c>
      <c r="W65" s="41"/>
      <c r="Y65" s="41"/>
    </row>
    <row r="66" spans="1:25" s="40" customFormat="1" ht="15.75">
      <c r="A66" s="22">
        <v>44</v>
      </c>
      <c r="B66" s="3" t="s">
        <v>50</v>
      </c>
      <c r="C66" s="22" t="s">
        <v>433</v>
      </c>
      <c r="D66" s="4" t="s">
        <v>12</v>
      </c>
      <c r="E66" s="4" t="s">
        <v>12</v>
      </c>
      <c r="F66" s="4"/>
      <c r="G66" s="24">
        <v>1230500</v>
      </c>
      <c r="H66" s="56">
        <v>1.0249999999999999</v>
      </c>
      <c r="I66" s="49">
        <v>2.5000000000000001E-2</v>
      </c>
      <c r="J66" s="21">
        <v>1245881.5</v>
      </c>
      <c r="K66" s="21">
        <v>102541.67</v>
      </c>
      <c r="L66" s="21">
        <v>102541.67</v>
      </c>
      <c r="M66" s="21">
        <v>102541.67</v>
      </c>
      <c r="N66" s="21">
        <v>102541.67</v>
      </c>
      <c r="O66" s="21">
        <v>102541.67</v>
      </c>
      <c r="P66" s="21">
        <v>102541.67</v>
      </c>
      <c r="Q66" s="21">
        <v>102541.67</v>
      </c>
      <c r="R66" s="21">
        <f t="shared" si="31"/>
        <v>105617.96</v>
      </c>
      <c r="S66" s="21">
        <f t="shared" ref="S66:U66" si="61">R66</f>
        <v>105617.96</v>
      </c>
      <c r="T66" s="21">
        <f t="shared" si="61"/>
        <v>105617.96</v>
      </c>
      <c r="U66" s="21">
        <f t="shared" si="61"/>
        <v>105617.96</v>
      </c>
      <c r="V66" s="21">
        <f t="shared" si="18"/>
        <v>105617.96999999975</v>
      </c>
      <c r="W66" s="41"/>
      <c r="Y66" s="41"/>
    </row>
    <row r="67" spans="1:25" s="40" customFormat="1" ht="15.75">
      <c r="A67" s="22">
        <v>45</v>
      </c>
      <c r="B67" s="3" t="s">
        <v>51</v>
      </c>
      <c r="C67" s="4" t="s">
        <v>431</v>
      </c>
      <c r="D67" s="4" t="s">
        <v>12</v>
      </c>
      <c r="E67" s="4" t="s">
        <v>11</v>
      </c>
      <c r="F67" s="4"/>
      <c r="G67" s="42">
        <v>2460900</v>
      </c>
      <c r="H67" s="56">
        <v>0.77500000000000002</v>
      </c>
      <c r="I67" s="49">
        <v>2.5000000000000001E-2</v>
      </c>
      <c r="J67" s="21">
        <v>1876436.5</v>
      </c>
      <c r="K67" s="21">
        <v>153806.25</v>
      </c>
      <c r="L67" s="21">
        <v>153806.25</v>
      </c>
      <c r="M67" s="21">
        <v>153806.25</v>
      </c>
      <c r="N67" s="21">
        <v>153806.25</v>
      </c>
      <c r="O67" s="21">
        <v>153806.25</v>
      </c>
      <c r="P67" s="21">
        <v>153806.25</v>
      </c>
      <c r="Q67" s="21">
        <v>153806.25</v>
      </c>
      <c r="R67" s="21">
        <f t="shared" si="31"/>
        <v>159958.54999999999</v>
      </c>
      <c r="S67" s="21">
        <f t="shared" ref="S67:U67" si="62">R67</f>
        <v>159958.54999999999</v>
      </c>
      <c r="T67" s="21">
        <f t="shared" si="62"/>
        <v>159958.54999999999</v>
      </c>
      <c r="U67" s="21">
        <f t="shared" si="62"/>
        <v>159958.54999999999</v>
      </c>
      <c r="V67" s="21">
        <f t="shared" si="18"/>
        <v>159958.54999999999</v>
      </c>
      <c r="W67" s="41"/>
      <c r="Y67" s="41"/>
    </row>
    <row r="68" spans="1:25" s="25" customFormat="1" ht="15.75">
      <c r="A68" s="22">
        <v>46</v>
      </c>
      <c r="B68" s="23" t="s">
        <v>52</v>
      </c>
      <c r="C68" s="22" t="s">
        <v>432</v>
      </c>
      <c r="D68" s="22" t="s">
        <v>12</v>
      </c>
      <c r="E68" s="22" t="s">
        <v>11</v>
      </c>
      <c r="F68" s="22"/>
      <c r="G68" s="24">
        <v>2907100</v>
      </c>
      <c r="H68" s="56">
        <v>0.52500000000000002</v>
      </c>
      <c r="I68" s="47">
        <v>2.5000000000000001E-2</v>
      </c>
      <c r="J68" s="21">
        <v>1489888.5</v>
      </c>
      <c r="K68" s="21">
        <v>121129.17</v>
      </c>
      <c r="L68" s="21">
        <v>121129.17</v>
      </c>
      <c r="M68" s="21">
        <v>121129.17</v>
      </c>
      <c r="N68" s="21">
        <v>121129.17</v>
      </c>
      <c r="O68" s="21">
        <v>121129.17</v>
      </c>
      <c r="P68" s="21">
        <v>121129.17</v>
      </c>
      <c r="Q68" s="21">
        <v>121129.17</v>
      </c>
      <c r="R68" s="21">
        <f t="shared" si="31"/>
        <v>128396.86</v>
      </c>
      <c r="S68" s="21">
        <f t="shared" ref="S68:U68" si="63">R68</f>
        <v>128396.86</v>
      </c>
      <c r="T68" s="21">
        <f t="shared" si="63"/>
        <v>128396.86</v>
      </c>
      <c r="U68" s="21">
        <f t="shared" si="63"/>
        <v>128396.86</v>
      </c>
      <c r="V68" s="21">
        <f t="shared" si="18"/>
        <v>128396.8700000001</v>
      </c>
      <c r="W68" s="37"/>
      <c r="Y68" s="37"/>
    </row>
    <row r="69" spans="1:25" s="25" customFormat="1" ht="15.75">
      <c r="A69" s="22">
        <v>47</v>
      </c>
      <c r="B69" s="23" t="s">
        <v>53</v>
      </c>
      <c r="C69" s="22" t="s">
        <v>54</v>
      </c>
      <c r="D69" s="22" t="s">
        <v>11</v>
      </c>
      <c r="E69" s="22" t="s">
        <v>11</v>
      </c>
      <c r="F69" s="22" t="s">
        <v>12</v>
      </c>
      <c r="G69" s="24">
        <v>2907100</v>
      </c>
      <c r="H69" s="56">
        <v>0.82500000000000007</v>
      </c>
      <c r="I69" s="47">
        <v>2.5000000000000001E-2</v>
      </c>
      <c r="J69" s="21">
        <v>2362018.5</v>
      </c>
      <c r="K69" s="21">
        <v>193806.67</v>
      </c>
      <c r="L69" s="21">
        <v>193806.67</v>
      </c>
      <c r="M69" s="21">
        <v>193806.67</v>
      </c>
      <c r="N69" s="21">
        <v>193806.67</v>
      </c>
      <c r="O69" s="21">
        <v>193806.67</v>
      </c>
      <c r="P69" s="21">
        <v>193806.67</v>
      </c>
      <c r="Q69" s="21">
        <v>193806.67</v>
      </c>
      <c r="R69" s="21">
        <f t="shared" si="31"/>
        <v>201074.36</v>
      </c>
      <c r="S69" s="21">
        <f t="shared" ref="S69:U69" si="64">R69</f>
        <v>201074.36</v>
      </c>
      <c r="T69" s="21">
        <f t="shared" si="64"/>
        <v>201074.36</v>
      </c>
      <c r="U69" s="21">
        <f t="shared" si="64"/>
        <v>201074.36</v>
      </c>
      <c r="V69" s="21">
        <f t="shared" si="18"/>
        <v>201074.37000000046</v>
      </c>
      <c r="W69" s="37"/>
      <c r="Y69" s="37"/>
    </row>
    <row r="70" spans="1:25" s="25" customFormat="1" ht="15.75">
      <c r="A70" s="26">
        <v>47</v>
      </c>
      <c r="B70" s="27" t="s">
        <v>25</v>
      </c>
      <c r="C70" s="28"/>
      <c r="D70" s="28"/>
      <c r="E70" s="28"/>
      <c r="F70" s="28"/>
      <c r="G70" s="29"/>
      <c r="H70" s="29"/>
      <c r="I70" s="50"/>
      <c r="J70" s="30">
        <f>SUM(J23:J69)</f>
        <v>35814075.5</v>
      </c>
      <c r="K70" s="30">
        <f t="shared" ref="K70:U70" si="65">SUM(K23:K69)</f>
        <v>2965631.7699999991</v>
      </c>
      <c r="L70" s="30">
        <f t="shared" si="65"/>
        <v>2965631.7699999991</v>
      </c>
      <c r="M70" s="30">
        <f t="shared" si="65"/>
        <v>2965631.7699999991</v>
      </c>
      <c r="N70" s="30">
        <f t="shared" si="65"/>
        <v>2965631.7699999991</v>
      </c>
      <c r="O70" s="30">
        <f t="shared" si="65"/>
        <v>2965631.7699999991</v>
      </c>
      <c r="P70" s="30">
        <f t="shared" si="65"/>
        <v>2965631.7699999991</v>
      </c>
      <c r="Q70" s="30">
        <f t="shared" si="65"/>
        <v>2909233.9299999988</v>
      </c>
      <c r="R70" s="30">
        <f t="shared" si="65"/>
        <v>3034515.1399999987</v>
      </c>
      <c r="S70" s="30">
        <f t="shared" si="65"/>
        <v>3019133.8899999987</v>
      </c>
      <c r="T70" s="30">
        <f t="shared" si="65"/>
        <v>3019133.8899999987</v>
      </c>
      <c r="U70" s="30">
        <f t="shared" si="65"/>
        <v>3019133.8899999987</v>
      </c>
      <c r="V70" s="30">
        <f>SUM(V23:V69)</f>
        <v>3019134.1399999941</v>
      </c>
      <c r="Y70" s="37"/>
    </row>
    <row r="71" spans="1:25" ht="24.95" customHeight="1">
      <c r="A71" s="64" t="s">
        <v>55</v>
      </c>
      <c r="B71" s="65"/>
      <c r="C71" s="65"/>
      <c r="D71" s="65"/>
      <c r="E71" s="65"/>
      <c r="F71" s="65"/>
      <c r="G71" s="65"/>
      <c r="H71" s="65"/>
      <c r="I71" s="65"/>
      <c r="J71" s="65"/>
      <c r="K71" s="66"/>
      <c r="L71" s="44"/>
      <c r="W71" s="25"/>
      <c r="X71" s="25"/>
      <c r="Y71" s="37"/>
    </row>
    <row r="72" spans="1:25" s="25" customFormat="1" ht="15.75">
      <c r="A72" s="22">
        <v>1</v>
      </c>
      <c r="B72" s="31" t="s">
        <v>57</v>
      </c>
      <c r="C72" s="22" t="s">
        <v>10</v>
      </c>
      <c r="D72" s="32" t="s">
        <v>11</v>
      </c>
      <c r="E72" s="32" t="s">
        <v>11</v>
      </c>
      <c r="F72" s="22" t="s">
        <v>12</v>
      </c>
      <c r="G72" s="33">
        <v>1230500</v>
      </c>
      <c r="H72" s="47">
        <v>0.15</v>
      </c>
      <c r="I72" s="47"/>
      <c r="J72" s="21">
        <v>184575</v>
      </c>
      <c r="K72" s="21">
        <v>15381.25</v>
      </c>
      <c r="L72" s="21">
        <v>15381.25</v>
      </c>
      <c r="M72" s="21">
        <v>15381.25</v>
      </c>
      <c r="N72" s="21">
        <v>15381.25</v>
      </c>
      <c r="O72" s="21">
        <v>15381.25</v>
      </c>
      <c r="P72" s="21">
        <v>15381.25</v>
      </c>
      <c r="Q72" s="21">
        <v>15381.25</v>
      </c>
      <c r="R72" s="21">
        <f>Q72</f>
        <v>15381.25</v>
      </c>
      <c r="S72" s="21">
        <f t="shared" ref="S72:U72" si="66">R72</f>
        <v>15381.25</v>
      </c>
      <c r="T72" s="21">
        <f t="shared" si="66"/>
        <v>15381.25</v>
      </c>
      <c r="U72" s="21">
        <f t="shared" si="66"/>
        <v>15381.25</v>
      </c>
      <c r="V72" s="21">
        <f>J72-K72-L72-M72-N72-O72-P72-Q72-R72-S72-T72-U72</f>
        <v>15381.25</v>
      </c>
      <c r="Y72" s="37"/>
    </row>
    <row r="73" spans="1:25" s="25" customFormat="1" ht="17.25" customHeight="1">
      <c r="A73" s="22">
        <v>2</v>
      </c>
      <c r="B73" s="31" t="s">
        <v>56</v>
      </c>
      <c r="C73" s="22" t="s">
        <v>10</v>
      </c>
      <c r="D73" s="32" t="s">
        <v>11</v>
      </c>
      <c r="E73" s="32" t="s">
        <v>11</v>
      </c>
      <c r="F73" s="32" t="s">
        <v>12</v>
      </c>
      <c r="G73" s="33">
        <v>1230500</v>
      </c>
      <c r="H73" s="47">
        <v>0.17499999999999999</v>
      </c>
      <c r="I73" s="47">
        <v>2.5000000000000001E-2</v>
      </c>
      <c r="J73" s="21">
        <v>199956.5</v>
      </c>
      <c r="K73" s="21">
        <v>15381.25</v>
      </c>
      <c r="L73" s="21">
        <v>15381.25</v>
      </c>
      <c r="M73" s="21">
        <v>15381.25</v>
      </c>
      <c r="N73" s="21">
        <v>15381.25</v>
      </c>
      <c r="O73" s="21">
        <v>15381.25</v>
      </c>
      <c r="P73" s="21">
        <v>15381.25</v>
      </c>
      <c r="Q73" s="21">
        <v>15381.25</v>
      </c>
      <c r="R73" s="21">
        <f t="shared" ref="R73:R95" si="67">ROUND((J73-Q73-P73-O73-N73-M73-L73-K73)/5,2)</f>
        <v>18457.55</v>
      </c>
      <c r="S73" s="21">
        <f t="shared" ref="S73:U73" si="68">R73</f>
        <v>18457.55</v>
      </c>
      <c r="T73" s="21">
        <f t="shared" si="68"/>
        <v>18457.55</v>
      </c>
      <c r="U73" s="21">
        <f t="shared" si="68"/>
        <v>18457.55</v>
      </c>
      <c r="V73" s="21">
        <f t="shared" ref="V73" si="69">J73-K73-L73-M73-N73-O73-P73-Q73-R73-S73-T73-U73</f>
        <v>18457.549999999992</v>
      </c>
      <c r="Y73" s="37"/>
    </row>
    <row r="74" spans="1:25" s="25" customFormat="1" ht="15.75">
      <c r="A74" s="22">
        <v>3</v>
      </c>
      <c r="B74" s="31" t="s">
        <v>72</v>
      </c>
      <c r="C74" s="22" t="s">
        <v>10</v>
      </c>
      <c r="D74" s="22" t="s">
        <v>11</v>
      </c>
      <c r="E74" s="22" t="s">
        <v>11</v>
      </c>
      <c r="F74" s="22" t="s">
        <v>12</v>
      </c>
      <c r="G74" s="33">
        <v>1230500</v>
      </c>
      <c r="H74" s="47">
        <v>0.17499999999999999</v>
      </c>
      <c r="I74" s="47">
        <v>2.5000000000000001E-2</v>
      </c>
      <c r="J74" s="21">
        <v>369150.5</v>
      </c>
      <c r="K74" s="21">
        <v>71779.17</v>
      </c>
      <c r="L74" s="21">
        <v>71779.17</v>
      </c>
      <c r="M74" s="21">
        <v>71779.17</v>
      </c>
      <c r="N74" s="21">
        <v>15381.28</v>
      </c>
      <c r="O74" s="21">
        <v>15381.28</v>
      </c>
      <c r="P74" s="21">
        <v>15381.28</v>
      </c>
      <c r="Q74" s="21">
        <v>15381.28</v>
      </c>
      <c r="R74" s="21">
        <f t="shared" si="67"/>
        <v>18457.57</v>
      </c>
      <c r="S74" s="21">
        <f t="shared" ref="S74:U74" si="70">R74</f>
        <v>18457.57</v>
      </c>
      <c r="T74" s="21">
        <f t="shared" si="70"/>
        <v>18457.57</v>
      </c>
      <c r="U74" s="21">
        <f t="shared" si="70"/>
        <v>18457.57</v>
      </c>
      <c r="V74" s="21">
        <f>J74-K74-L74-M74-N74-O74-P74-Q74-R74-S74-T74-U74</f>
        <v>18457.590000000047</v>
      </c>
      <c r="Y74" s="37"/>
    </row>
    <row r="75" spans="1:25" s="40" customFormat="1" ht="15.75">
      <c r="A75" s="22">
        <v>4</v>
      </c>
      <c r="B75" s="10" t="s">
        <v>59</v>
      </c>
      <c r="C75" s="22" t="s">
        <v>433</v>
      </c>
      <c r="D75" s="4" t="s">
        <v>12</v>
      </c>
      <c r="E75" s="4" t="s">
        <v>11</v>
      </c>
      <c r="F75" s="4"/>
      <c r="G75" s="33">
        <v>1230500</v>
      </c>
      <c r="H75" s="47">
        <v>0.15</v>
      </c>
      <c r="I75" s="49"/>
      <c r="J75" s="21">
        <v>184575</v>
      </c>
      <c r="K75" s="21">
        <v>15381.25</v>
      </c>
      <c r="L75" s="21">
        <v>15381.25</v>
      </c>
      <c r="M75" s="21">
        <v>15381.25</v>
      </c>
      <c r="N75" s="21">
        <v>15381.25</v>
      </c>
      <c r="O75" s="21">
        <v>15381.25</v>
      </c>
      <c r="P75" s="21">
        <v>15381.25</v>
      </c>
      <c r="Q75" s="21">
        <v>15381.25</v>
      </c>
      <c r="R75" s="21">
        <f t="shared" ref="R75" si="71">Q75</f>
        <v>15381.25</v>
      </c>
      <c r="S75" s="21">
        <f t="shared" ref="S75:U75" si="72">R75</f>
        <v>15381.25</v>
      </c>
      <c r="T75" s="21">
        <f t="shared" si="72"/>
        <v>15381.25</v>
      </c>
      <c r="U75" s="21">
        <f t="shared" si="72"/>
        <v>15381.25</v>
      </c>
      <c r="V75" s="21">
        <f>J75-K75-L75-M75-N75-O75-P75-Q75-R75-S75-T75-U75</f>
        <v>15381.25</v>
      </c>
      <c r="Y75" s="41"/>
    </row>
    <row r="76" spans="1:25" s="40" customFormat="1" ht="15.75">
      <c r="A76" s="22">
        <v>5</v>
      </c>
      <c r="B76" s="10" t="s">
        <v>76</v>
      </c>
      <c r="C76" s="22" t="s">
        <v>433</v>
      </c>
      <c r="D76" s="4" t="s">
        <v>12</v>
      </c>
      <c r="E76" s="4" t="s">
        <v>11</v>
      </c>
      <c r="F76" s="4"/>
      <c r="G76" s="33">
        <v>1230500</v>
      </c>
      <c r="H76" s="47">
        <v>0.17499999999999999</v>
      </c>
      <c r="I76" s="49">
        <v>2.5000000000000001E-2</v>
      </c>
      <c r="J76" s="21">
        <v>307625.5</v>
      </c>
      <c r="K76" s="21">
        <v>51270.83</v>
      </c>
      <c r="L76" s="21">
        <v>51270.83</v>
      </c>
      <c r="M76" s="21">
        <v>51270.83</v>
      </c>
      <c r="N76" s="21">
        <v>15381.28</v>
      </c>
      <c r="O76" s="21">
        <v>15381.28</v>
      </c>
      <c r="P76" s="21">
        <v>15381.28</v>
      </c>
      <c r="Q76" s="21">
        <v>15381.28</v>
      </c>
      <c r="R76" s="21">
        <f t="shared" si="67"/>
        <v>18457.580000000002</v>
      </c>
      <c r="S76" s="21">
        <f t="shared" ref="S76:U76" si="73">R76</f>
        <v>18457.580000000002</v>
      </c>
      <c r="T76" s="21">
        <f t="shared" si="73"/>
        <v>18457.580000000002</v>
      </c>
      <c r="U76" s="21">
        <f t="shared" si="73"/>
        <v>18457.580000000002</v>
      </c>
      <c r="V76" s="21">
        <f>J76-K76-L76-M76-N76-O76-P76-Q76-R76-S76-T76-U76</f>
        <v>18457.569999999949</v>
      </c>
      <c r="Y76" s="41"/>
    </row>
    <row r="77" spans="1:25" s="40" customFormat="1" ht="15.75">
      <c r="A77" s="22">
        <v>6</v>
      </c>
      <c r="B77" s="10" t="s">
        <v>58</v>
      </c>
      <c r="C77" s="22" t="s">
        <v>433</v>
      </c>
      <c r="D77" s="4" t="s">
        <v>12</v>
      </c>
      <c r="E77" s="4" t="s">
        <v>11</v>
      </c>
      <c r="F77" s="4"/>
      <c r="G77" s="33">
        <v>1230500</v>
      </c>
      <c r="H77" s="47">
        <v>0.52500000000000002</v>
      </c>
      <c r="I77" s="49">
        <v>2.5000000000000001E-2</v>
      </c>
      <c r="J77" s="21">
        <v>338387</v>
      </c>
      <c r="K77" s="21">
        <v>15381.25</v>
      </c>
      <c r="L77" s="21">
        <v>15381.25</v>
      </c>
      <c r="M77" s="21">
        <v>15381.25</v>
      </c>
      <c r="N77" s="21">
        <v>15381.25</v>
      </c>
      <c r="O77" s="21">
        <v>15381.25</v>
      </c>
      <c r="P77" s="21">
        <v>15381.25</v>
      </c>
      <c r="Q77" s="21">
        <v>15381.25</v>
      </c>
      <c r="R77" s="21">
        <f>Q77</f>
        <v>15381.25</v>
      </c>
      <c r="S77" s="21">
        <f>ROUND((J77-K77-L77-M77-N77-O77-P77-Q77-R77)/4,2)</f>
        <v>53834.25</v>
      </c>
      <c r="T77" s="21">
        <f t="shared" ref="T77:U77" si="74">S77</f>
        <v>53834.25</v>
      </c>
      <c r="U77" s="21">
        <f t="shared" si="74"/>
        <v>53834.25</v>
      </c>
      <c r="V77" s="21">
        <f>J77-K77-L77-M77-N77-O77-P77-Q77-R77-S77-T77-U77</f>
        <v>53834.25</v>
      </c>
      <c r="W77" s="41"/>
      <c r="Y77" s="41"/>
    </row>
    <row r="78" spans="1:25" s="40" customFormat="1" ht="15.75">
      <c r="A78" s="22">
        <v>7</v>
      </c>
      <c r="B78" s="10" t="s">
        <v>63</v>
      </c>
      <c r="C78" s="22" t="s">
        <v>433</v>
      </c>
      <c r="D78" s="4" t="s">
        <v>12</v>
      </c>
      <c r="E78" s="4" t="s">
        <v>11</v>
      </c>
      <c r="F78" s="4"/>
      <c r="G78" s="33">
        <v>1230500</v>
      </c>
      <c r="H78" s="47">
        <v>0.52500000000000002</v>
      </c>
      <c r="I78" s="49">
        <v>2.5000000000000001E-2</v>
      </c>
      <c r="J78" s="21">
        <v>630631.5</v>
      </c>
      <c r="K78" s="21">
        <v>51270.83</v>
      </c>
      <c r="L78" s="21">
        <v>51270.83</v>
      </c>
      <c r="M78" s="21">
        <v>51270.83</v>
      </c>
      <c r="N78" s="21">
        <v>51270.83</v>
      </c>
      <c r="O78" s="21">
        <v>51270.83</v>
      </c>
      <c r="P78" s="21">
        <v>51270.83</v>
      </c>
      <c r="Q78" s="21">
        <v>51270.83</v>
      </c>
      <c r="R78" s="21">
        <f t="shared" si="67"/>
        <v>54347.14</v>
      </c>
      <c r="S78" s="21">
        <f t="shared" ref="S78:U79" si="75">R78</f>
        <v>54347.14</v>
      </c>
      <c r="T78" s="21">
        <f t="shared" si="75"/>
        <v>54347.14</v>
      </c>
      <c r="U78" s="21">
        <f t="shared" si="75"/>
        <v>54347.14</v>
      </c>
      <c r="V78" s="21">
        <f t="shared" ref="V78:V95" si="76">J78-K78-L78-M78-N78-O78-P78-Q78-R78-S78-T78-U78</f>
        <v>54347.129999999976</v>
      </c>
      <c r="Y78" s="41"/>
    </row>
    <row r="79" spans="1:25" s="40" customFormat="1" ht="15.75">
      <c r="A79" s="22">
        <v>8</v>
      </c>
      <c r="B79" s="10" t="s">
        <v>438</v>
      </c>
      <c r="C79" s="22" t="s">
        <v>433</v>
      </c>
      <c r="D79" s="4" t="s">
        <v>12</v>
      </c>
      <c r="E79" s="4" t="s">
        <v>11</v>
      </c>
      <c r="F79" s="4"/>
      <c r="G79" s="33">
        <v>1230500</v>
      </c>
      <c r="H79" s="47">
        <v>0.52500000000000002</v>
      </c>
      <c r="I79" s="49">
        <v>2.5000000000000001E-2</v>
      </c>
      <c r="J79" s="21">
        <v>476819.5</v>
      </c>
      <c r="K79" s="21">
        <v>0</v>
      </c>
      <c r="L79" s="21">
        <v>0</v>
      </c>
      <c r="M79" s="21">
        <v>0</v>
      </c>
      <c r="N79" s="21">
        <v>51270.89</v>
      </c>
      <c r="O79" s="21">
        <v>51270.89</v>
      </c>
      <c r="P79" s="21">
        <v>51270.89</v>
      </c>
      <c r="Q79" s="21">
        <v>51270.89</v>
      </c>
      <c r="R79" s="21">
        <f t="shared" si="67"/>
        <v>54347.19</v>
      </c>
      <c r="S79" s="21">
        <f t="shared" si="75"/>
        <v>54347.19</v>
      </c>
      <c r="T79" s="21">
        <f t="shared" si="75"/>
        <v>54347.19</v>
      </c>
      <c r="U79" s="21">
        <f t="shared" si="75"/>
        <v>54347.19</v>
      </c>
      <c r="V79" s="21">
        <f t="shared" si="76"/>
        <v>54347.179999999935</v>
      </c>
      <c r="Y79" s="41"/>
    </row>
    <row r="80" spans="1:25" s="40" customFormat="1" ht="15.75">
      <c r="A80" s="22">
        <v>9</v>
      </c>
      <c r="B80" s="10" t="s">
        <v>60</v>
      </c>
      <c r="C80" s="22" t="s">
        <v>433</v>
      </c>
      <c r="D80" s="4" t="s">
        <v>12</v>
      </c>
      <c r="E80" s="4" t="s">
        <v>11</v>
      </c>
      <c r="F80" s="4"/>
      <c r="G80" s="33">
        <v>1230500</v>
      </c>
      <c r="H80" s="47">
        <v>0.72499999999999998</v>
      </c>
      <c r="I80" s="49">
        <v>2.5000000000000001E-2</v>
      </c>
      <c r="J80" s="21">
        <v>538344.5</v>
      </c>
      <c r="K80" s="21">
        <v>15381.25</v>
      </c>
      <c r="L80" s="21">
        <v>15381.25</v>
      </c>
      <c r="M80" s="21">
        <v>15381.25</v>
      </c>
      <c r="N80" s="21">
        <v>15381.25</v>
      </c>
      <c r="O80" s="21">
        <v>15381.25</v>
      </c>
      <c r="P80" s="21">
        <v>15381.25</v>
      </c>
      <c r="Q80" s="21">
        <v>71779.25</v>
      </c>
      <c r="R80" s="21">
        <f t="shared" si="67"/>
        <v>74855.55</v>
      </c>
      <c r="S80" s="21">
        <f t="shared" ref="S80:U80" si="77">R80</f>
        <v>74855.55</v>
      </c>
      <c r="T80" s="21">
        <f t="shared" si="77"/>
        <v>74855.55</v>
      </c>
      <c r="U80" s="21">
        <f t="shared" si="77"/>
        <v>74855.55</v>
      </c>
      <c r="V80" s="21">
        <f>J80-K80-L80-M80-N80-O80-P80-Q80-R80-S80-T80-U80</f>
        <v>74855.550000000032</v>
      </c>
      <c r="Y80" s="41"/>
    </row>
    <row r="81" spans="1:25" s="40" customFormat="1" ht="15.75">
      <c r="A81" s="22">
        <v>10</v>
      </c>
      <c r="B81" s="10" t="s">
        <v>65</v>
      </c>
      <c r="C81" s="22" t="s">
        <v>433</v>
      </c>
      <c r="D81" s="4" t="s">
        <v>12</v>
      </c>
      <c r="E81" s="4" t="s">
        <v>11</v>
      </c>
      <c r="F81" s="4"/>
      <c r="G81" s="33">
        <v>1230500</v>
      </c>
      <c r="H81" s="47">
        <v>0.72499999999999998</v>
      </c>
      <c r="I81" s="49">
        <v>2.5000000000000001E-2</v>
      </c>
      <c r="J81" s="21">
        <v>876731.5</v>
      </c>
      <c r="K81" s="21">
        <v>71779.17</v>
      </c>
      <c r="L81" s="21">
        <v>71779.17</v>
      </c>
      <c r="M81" s="21">
        <v>71779.17</v>
      </c>
      <c r="N81" s="21">
        <v>71779.17</v>
      </c>
      <c r="O81" s="21">
        <v>71779.17</v>
      </c>
      <c r="P81" s="21">
        <v>71779.17</v>
      </c>
      <c r="Q81" s="21">
        <v>71779.17</v>
      </c>
      <c r="R81" s="21">
        <f t="shared" si="67"/>
        <v>74855.460000000006</v>
      </c>
      <c r="S81" s="21">
        <f t="shared" ref="S81:U81" si="78">R81</f>
        <v>74855.460000000006</v>
      </c>
      <c r="T81" s="21">
        <f t="shared" si="78"/>
        <v>74855.460000000006</v>
      </c>
      <c r="U81" s="21">
        <f t="shared" si="78"/>
        <v>74855.460000000006</v>
      </c>
      <c r="V81" s="21">
        <f t="shared" si="76"/>
        <v>74855.469999999812</v>
      </c>
      <c r="Y81" s="41"/>
    </row>
    <row r="82" spans="1:25" s="25" customFormat="1" ht="15.75">
      <c r="A82" s="22">
        <v>11</v>
      </c>
      <c r="B82" s="31" t="s">
        <v>74</v>
      </c>
      <c r="C82" s="22" t="s">
        <v>433</v>
      </c>
      <c r="D82" s="22" t="s">
        <v>12</v>
      </c>
      <c r="E82" s="22" t="s">
        <v>11</v>
      </c>
      <c r="F82" s="22"/>
      <c r="G82" s="33">
        <v>1230500</v>
      </c>
      <c r="H82" s="47">
        <v>0.72499999999999998</v>
      </c>
      <c r="I82" s="47">
        <v>2.5000000000000001E-2</v>
      </c>
      <c r="J82" s="21">
        <v>420421</v>
      </c>
      <c r="K82" s="21">
        <v>15381.25</v>
      </c>
      <c r="L82" s="21">
        <v>15381.25</v>
      </c>
      <c r="M82" s="21">
        <v>15381.25</v>
      </c>
      <c r="N82" s="21">
        <v>15381.25</v>
      </c>
      <c r="O82" s="21">
        <v>15381.25</v>
      </c>
      <c r="P82" s="21">
        <v>15381.25</v>
      </c>
      <c r="Q82" s="21">
        <v>15381.25</v>
      </c>
      <c r="R82" s="21">
        <f>Q82</f>
        <v>15381.25</v>
      </c>
      <c r="S82" s="21">
        <f>ROUND((J82-K82-L82-M82-N82-O82-P82-Q82-R82)/4,2)</f>
        <v>74342.75</v>
      </c>
      <c r="T82" s="21">
        <f t="shared" ref="T82:U82" si="79">S82</f>
        <v>74342.75</v>
      </c>
      <c r="U82" s="21">
        <f t="shared" si="79"/>
        <v>74342.75</v>
      </c>
      <c r="V82" s="21">
        <f>J82-K82-L82-M82-N82-O82-P82-Q82-R82-S82-T82-U82</f>
        <v>74342.75</v>
      </c>
      <c r="W82" s="41"/>
      <c r="Y82" s="37"/>
    </row>
    <row r="83" spans="1:25" s="25" customFormat="1" ht="15.75">
      <c r="A83" s="22">
        <v>12</v>
      </c>
      <c r="B83" s="31" t="s">
        <v>69</v>
      </c>
      <c r="C83" s="22" t="s">
        <v>433</v>
      </c>
      <c r="D83" s="22" t="s">
        <v>12</v>
      </c>
      <c r="E83" s="22" t="s">
        <v>11</v>
      </c>
      <c r="F83" s="22"/>
      <c r="G83" s="33">
        <v>1230500</v>
      </c>
      <c r="H83" s="47">
        <v>0.72499999999999998</v>
      </c>
      <c r="I83" s="47">
        <v>2.5000000000000001E-2</v>
      </c>
      <c r="J83" s="21">
        <v>876731.5</v>
      </c>
      <c r="K83" s="21">
        <v>71779.17</v>
      </c>
      <c r="L83" s="21">
        <v>71779.17</v>
      </c>
      <c r="M83" s="21">
        <v>71779.17</v>
      </c>
      <c r="N83" s="21">
        <v>71779.17</v>
      </c>
      <c r="O83" s="21">
        <v>71779.17</v>
      </c>
      <c r="P83" s="21">
        <v>71779.17</v>
      </c>
      <c r="Q83" s="21">
        <v>71779.17</v>
      </c>
      <c r="R83" s="21">
        <f t="shared" si="67"/>
        <v>74855.460000000006</v>
      </c>
      <c r="S83" s="21">
        <f t="shared" ref="S83:U83" si="80">R83</f>
        <v>74855.460000000006</v>
      </c>
      <c r="T83" s="21">
        <f t="shared" si="80"/>
        <v>74855.460000000006</v>
      </c>
      <c r="U83" s="21">
        <f t="shared" si="80"/>
        <v>74855.460000000006</v>
      </c>
      <c r="V83" s="21">
        <f t="shared" si="76"/>
        <v>74855.469999999812</v>
      </c>
      <c r="Y83" s="37"/>
    </row>
    <row r="84" spans="1:25" s="25" customFormat="1" ht="15.75">
      <c r="A84" s="22">
        <v>13</v>
      </c>
      <c r="B84" s="31" t="s">
        <v>75</v>
      </c>
      <c r="C84" s="22" t="s">
        <v>433</v>
      </c>
      <c r="D84" s="22" t="s">
        <v>12</v>
      </c>
      <c r="E84" s="22" t="s">
        <v>11</v>
      </c>
      <c r="F84" s="22"/>
      <c r="G84" s="33">
        <v>1230500</v>
      </c>
      <c r="H84" s="47">
        <v>0.72499999999999998</v>
      </c>
      <c r="I84" s="47">
        <v>2.5000000000000001E-2</v>
      </c>
      <c r="J84" s="21">
        <v>876731.5</v>
      </c>
      <c r="K84" s="21">
        <v>71779.17</v>
      </c>
      <c r="L84" s="21">
        <v>71779.17</v>
      </c>
      <c r="M84" s="21">
        <v>71779.17</v>
      </c>
      <c r="N84" s="21">
        <v>71779.17</v>
      </c>
      <c r="O84" s="21">
        <v>71779.17</v>
      </c>
      <c r="P84" s="21">
        <v>71779.17</v>
      </c>
      <c r="Q84" s="21">
        <v>71779.17</v>
      </c>
      <c r="R84" s="21">
        <f t="shared" si="67"/>
        <v>74855.460000000006</v>
      </c>
      <c r="S84" s="21">
        <f t="shared" ref="S84:U84" si="81">R84</f>
        <v>74855.460000000006</v>
      </c>
      <c r="T84" s="21">
        <f t="shared" si="81"/>
        <v>74855.460000000006</v>
      </c>
      <c r="U84" s="21">
        <f t="shared" si="81"/>
        <v>74855.460000000006</v>
      </c>
      <c r="V84" s="21">
        <f t="shared" si="76"/>
        <v>74855.469999999812</v>
      </c>
      <c r="Y84" s="37"/>
    </row>
    <row r="85" spans="1:25" s="25" customFormat="1" ht="15.75">
      <c r="A85" s="22">
        <v>14</v>
      </c>
      <c r="B85" s="31" t="s">
        <v>64</v>
      </c>
      <c r="C85" s="22" t="s">
        <v>433</v>
      </c>
      <c r="D85" s="22" t="s">
        <v>12</v>
      </c>
      <c r="E85" s="22" t="s">
        <v>11</v>
      </c>
      <c r="F85" s="22"/>
      <c r="G85" s="33">
        <v>1230500</v>
      </c>
      <c r="H85" s="47">
        <v>0.72499999999999998</v>
      </c>
      <c r="I85" s="47">
        <v>2.5000000000000001E-2</v>
      </c>
      <c r="J85" s="21">
        <v>876731.5</v>
      </c>
      <c r="K85" s="21">
        <v>71779.17</v>
      </c>
      <c r="L85" s="21">
        <v>71779.17</v>
      </c>
      <c r="M85" s="21">
        <v>71779.17</v>
      </c>
      <c r="N85" s="21">
        <v>71779.17</v>
      </c>
      <c r="O85" s="21">
        <v>71779.17</v>
      </c>
      <c r="P85" s="21">
        <v>71779.17</v>
      </c>
      <c r="Q85" s="21">
        <v>71779.17</v>
      </c>
      <c r="R85" s="21">
        <f t="shared" si="67"/>
        <v>74855.460000000006</v>
      </c>
      <c r="S85" s="21">
        <f t="shared" ref="S85:U85" si="82">R85</f>
        <v>74855.460000000006</v>
      </c>
      <c r="T85" s="21">
        <f t="shared" si="82"/>
        <v>74855.460000000006</v>
      </c>
      <c r="U85" s="21">
        <f t="shared" si="82"/>
        <v>74855.460000000006</v>
      </c>
      <c r="V85" s="21">
        <f t="shared" si="76"/>
        <v>74855.469999999812</v>
      </c>
      <c r="Y85" s="37"/>
    </row>
    <row r="86" spans="1:25" s="25" customFormat="1" ht="15.75">
      <c r="A86" s="22">
        <v>15</v>
      </c>
      <c r="B86" s="31" t="s">
        <v>70</v>
      </c>
      <c r="C86" s="22" t="s">
        <v>433</v>
      </c>
      <c r="D86" s="22" t="s">
        <v>12</v>
      </c>
      <c r="E86" s="22" t="s">
        <v>11</v>
      </c>
      <c r="F86" s="22"/>
      <c r="G86" s="33">
        <v>1230500</v>
      </c>
      <c r="H86" s="47">
        <v>0.72499999999999998</v>
      </c>
      <c r="I86" s="47">
        <v>2.5000000000000001E-2</v>
      </c>
      <c r="J86" s="21">
        <v>876731.5</v>
      </c>
      <c r="K86" s="21">
        <v>71779.17</v>
      </c>
      <c r="L86" s="21">
        <v>71779.17</v>
      </c>
      <c r="M86" s="21">
        <v>71779.17</v>
      </c>
      <c r="N86" s="21">
        <v>71779.17</v>
      </c>
      <c r="O86" s="21">
        <v>71779.17</v>
      </c>
      <c r="P86" s="21">
        <v>71779.17</v>
      </c>
      <c r="Q86" s="21">
        <v>71779.17</v>
      </c>
      <c r="R86" s="21">
        <f t="shared" si="67"/>
        <v>74855.460000000006</v>
      </c>
      <c r="S86" s="21">
        <f t="shared" ref="S86:U86" si="83">R86</f>
        <v>74855.460000000006</v>
      </c>
      <c r="T86" s="21">
        <f t="shared" si="83"/>
        <v>74855.460000000006</v>
      </c>
      <c r="U86" s="21">
        <f t="shared" si="83"/>
        <v>74855.460000000006</v>
      </c>
      <c r="V86" s="21">
        <f t="shared" si="76"/>
        <v>74855.469999999812</v>
      </c>
      <c r="Y86" s="37"/>
    </row>
    <row r="87" spans="1:25" s="40" customFormat="1" ht="15.75">
      <c r="A87" s="22">
        <v>16</v>
      </c>
      <c r="B87" s="10" t="s">
        <v>66</v>
      </c>
      <c r="C87" s="22" t="s">
        <v>433</v>
      </c>
      <c r="D87" s="4" t="s">
        <v>12</v>
      </c>
      <c r="E87" s="4" t="s">
        <v>11</v>
      </c>
      <c r="F87" s="4"/>
      <c r="G87" s="33">
        <v>1230500</v>
      </c>
      <c r="H87" s="47">
        <v>0.72499999999999998</v>
      </c>
      <c r="I87" s="47">
        <v>2.5000000000000001E-2</v>
      </c>
      <c r="J87" s="21">
        <v>876731.5</v>
      </c>
      <c r="K87" s="21">
        <v>71779.17</v>
      </c>
      <c r="L87" s="21">
        <v>71779.17</v>
      </c>
      <c r="M87" s="21">
        <v>71779.17</v>
      </c>
      <c r="N87" s="21">
        <v>71779.17</v>
      </c>
      <c r="O87" s="21">
        <v>71779.17</v>
      </c>
      <c r="P87" s="21">
        <v>71779.17</v>
      </c>
      <c r="Q87" s="21">
        <v>71779.17</v>
      </c>
      <c r="R87" s="21">
        <f t="shared" si="67"/>
        <v>74855.460000000006</v>
      </c>
      <c r="S87" s="21">
        <f t="shared" ref="S87:U87" si="84">R87</f>
        <v>74855.460000000006</v>
      </c>
      <c r="T87" s="21">
        <f t="shared" si="84"/>
        <v>74855.460000000006</v>
      </c>
      <c r="U87" s="21">
        <f t="shared" si="84"/>
        <v>74855.460000000006</v>
      </c>
      <c r="V87" s="21">
        <f t="shared" si="76"/>
        <v>74855.469999999812</v>
      </c>
      <c r="Y87" s="41"/>
    </row>
    <row r="88" spans="1:25" s="25" customFormat="1" ht="15.75">
      <c r="A88" s="22">
        <v>17</v>
      </c>
      <c r="B88" s="31" t="s">
        <v>73</v>
      </c>
      <c r="C88" s="22" t="s">
        <v>433</v>
      </c>
      <c r="D88" s="22" t="s">
        <v>12</v>
      </c>
      <c r="E88" s="22" t="s">
        <v>11</v>
      </c>
      <c r="F88" s="22"/>
      <c r="G88" s="33">
        <v>1230500</v>
      </c>
      <c r="H88" s="47">
        <v>0.72499999999999998</v>
      </c>
      <c r="I88" s="47">
        <v>2.5000000000000001E-2</v>
      </c>
      <c r="J88" s="21">
        <v>876731.5</v>
      </c>
      <c r="K88" s="21">
        <v>71779.17</v>
      </c>
      <c r="L88" s="21">
        <v>71779.17</v>
      </c>
      <c r="M88" s="21">
        <v>71779.17</v>
      </c>
      <c r="N88" s="21">
        <v>71779.17</v>
      </c>
      <c r="O88" s="21">
        <v>71779.17</v>
      </c>
      <c r="P88" s="21">
        <v>71779.17</v>
      </c>
      <c r="Q88" s="21">
        <v>71779.17</v>
      </c>
      <c r="R88" s="21">
        <f t="shared" si="67"/>
        <v>74855.460000000006</v>
      </c>
      <c r="S88" s="21">
        <f t="shared" ref="S88:U88" si="85">R88</f>
        <v>74855.460000000006</v>
      </c>
      <c r="T88" s="21">
        <f t="shared" si="85"/>
        <v>74855.460000000006</v>
      </c>
      <c r="U88" s="21">
        <f t="shared" si="85"/>
        <v>74855.460000000006</v>
      </c>
      <c r="V88" s="21">
        <f t="shared" si="76"/>
        <v>74855.469999999812</v>
      </c>
      <c r="Y88" s="37"/>
    </row>
    <row r="89" spans="1:25" s="25" customFormat="1" ht="15.75">
      <c r="A89" s="22">
        <v>18</v>
      </c>
      <c r="B89" s="31" t="s">
        <v>68</v>
      </c>
      <c r="C89" s="22" t="s">
        <v>433</v>
      </c>
      <c r="D89" s="22" t="s">
        <v>12</v>
      </c>
      <c r="E89" s="22" t="s">
        <v>11</v>
      </c>
      <c r="F89" s="22"/>
      <c r="G89" s="33">
        <v>1230500</v>
      </c>
      <c r="H89" s="47">
        <v>0.72499999999999998</v>
      </c>
      <c r="I89" s="47">
        <v>2.5000000000000001E-2</v>
      </c>
      <c r="J89" s="21">
        <v>876731.5</v>
      </c>
      <c r="K89" s="21">
        <v>71779.17</v>
      </c>
      <c r="L89" s="21">
        <v>71779.17</v>
      </c>
      <c r="M89" s="21">
        <v>71779.17</v>
      </c>
      <c r="N89" s="21">
        <v>71779.17</v>
      </c>
      <c r="O89" s="21">
        <v>71779.17</v>
      </c>
      <c r="P89" s="21">
        <v>71779.17</v>
      </c>
      <c r="Q89" s="21">
        <v>71779.17</v>
      </c>
      <c r="R89" s="21">
        <f t="shared" si="67"/>
        <v>74855.460000000006</v>
      </c>
      <c r="S89" s="21">
        <f t="shared" ref="S89:U89" si="86">R89</f>
        <v>74855.460000000006</v>
      </c>
      <c r="T89" s="21">
        <f t="shared" si="86"/>
        <v>74855.460000000006</v>
      </c>
      <c r="U89" s="21">
        <f t="shared" si="86"/>
        <v>74855.460000000006</v>
      </c>
      <c r="V89" s="21">
        <f t="shared" si="76"/>
        <v>74855.469999999812</v>
      </c>
      <c r="Y89" s="37"/>
    </row>
    <row r="90" spans="1:25" s="25" customFormat="1" ht="15.75">
      <c r="A90" s="22">
        <v>19</v>
      </c>
      <c r="B90" s="31" t="s">
        <v>62</v>
      </c>
      <c r="C90" s="22" t="s">
        <v>433</v>
      </c>
      <c r="D90" s="22" t="s">
        <v>12</v>
      </c>
      <c r="E90" s="22" t="s">
        <v>11</v>
      </c>
      <c r="F90" s="22"/>
      <c r="G90" s="33">
        <v>1230500</v>
      </c>
      <c r="H90" s="47">
        <v>0.72499999999999998</v>
      </c>
      <c r="I90" s="47">
        <v>2.5000000000000001E-2</v>
      </c>
      <c r="J90" s="21">
        <v>876731.5</v>
      </c>
      <c r="K90" s="21">
        <v>71779.17</v>
      </c>
      <c r="L90" s="21">
        <v>71779.17</v>
      </c>
      <c r="M90" s="21">
        <v>71779.17</v>
      </c>
      <c r="N90" s="21">
        <v>71779.17</v>
      </c>
      <c r="O90" s="21">
        <v>71779.17</v>
      </c>
      <c r="P90" s="21">
        <v>71779.17</v>
      </c>
      <c r="Q90" s="21">
        <v>71779.17</v>
      </c>
      <c r="R90" s="21">
        <f t="shared" si="67"/>
        <v>74855.460000000006</v>
      </c>
      <c r="S90" s="21">
        <f t="shared" ref="S90:U90" si="87">R90</f>
        <v>74855.460000000006</v>
      </c>
      <c r="T90" s="21">
        <f t="shared" si="87"/>
        <v>74855.460000000006</v>
      </c>
      <c r="U90" s="21">
        <f t="shared" si="87"/>
        <v>74855.460000000006</v>
      </c>
      <c r="V90" s="21">
        <f t="shared" si="76"/>
        <v>74855.469999999812</v>
      </c>
      <c r="Y90" s="37"/>
    </row>
    <row r="91" spans="1:25" s="25" customFormat="1" ht="15.75">
      <c r="A91" s="22">
        <v>20</v>
      </c>
      <c r="B91" s="31" t="s">
        <v>67</v>
      </c>
      <c r="C91" s="22" t="s">
        <v>433</v>
      </c>
      <c r="D91" s="22" t="s">
        <v>12</v>
      </c>
      <c r="E91" s="22" t="s">
        <v>11</v>
      </c>
      <c r="F91" s="22"/>
      <c r="G91" s="33">
        <v>1230500</v>
      </c>
      <c r="H91" s="47">
        <v>0.72499999999999998</v>
      </c>
      <c r="I91" s="47">
        <v>2.5000000000000001E-2</v>
      </c>
      <c r="J91" s="21">
        <v>876731.5</v>
      </c>
      <c r="K91" s="21">
        <v>71779.17</v>
      </c>
      <c r="L91" s="21">
        <v>71779.17</v>
      </c>
      <c r="M91" s="21">
        <v>71779.17</v>
      </c>
      <c r="N91" s="21">
        <v>71779.17</v>
      </c>
      <c r="O91" s="21">
        <v>71779.17</v>
      </c>
      <c r="P91" s="21">
        <v>71779.17</v>
      </c>
      <c r="Q91" s="21">
        <v>71779.17</v>
      </c>
      <c r="R91" s="21">
        <f t="shared" si="67"/>
        <v>74855.460000000006</v>
      </c>
      <c r="S91" s="21">
        <f t="shared" ref="S91:U91" si="88">R91</f>
        <v>74855.460000000006</v>
      </c>
      <c r="T91" s="21">
        <f t="shared" si="88"/>
        <v>74855.460000000006</v>
      </c>
      <c r="U91" s="21">
        <f t="shared" si="88"/>
        <v>74855.460000000006</v>
      </c>
      <c r="V91" s="21">
        <f t="shared" si="76"/>
        <v>74855.469999999812</v>
      </c>
      <c r="Y91" s="37"/>
    </row>
    <row r="92" spans="1:25" s="25" customFormat="1" ht="15.75">
      <c r="A92" s="22">
        <v>21</v>
      </c>
      <c r="B92" s="31" t="s">
        <v>61</v>
      </c>
      <c r="C92" s="22" t="s">
        <v>433</v>
      </c>
      <c r="D92" s="22" t="s">
        <v>12</v>
      </c>
      <c r="E92" s="22" t="s">
        <v>11</v>
      </c>
      <c r="F92" s="22"/>
      <c r="G92" s="33">
        <v>1230500</v>
      </c>
      <c r="H92" s="47">
        <v>0.72499999999999998</v>
      </c>
      <c r="I92" s="47">
        <v>2.5000000000000001E-2</v>
      </c>
      <c r="J92" s="21">
        <v>876731.5</v>
      </c>
      <c r="K92" s="21">
        <v>71779.17</v>
      </c>
      <c r="L92" s="21">
        <v>71779.17</v>
      </c>
      <c r="M92" s="21">
        <v>71779.17</v>
      </c>
      <c r="N92" s="21">
        <v>71779.17</v>
      </c>
      <c r="O92" s="21">
        <v>71779.17</v>
      </c>
      <c r="P92" s="21">
        <v>71779.17</v>
      </c>
      <c r="Q92" s="21">
        <v>71779.17</v>
      </c>
      <c r="R92" s="21">
        <f t="shared" si="67"/>
        <v>74855.460000000006</v>
      </c>
      <c r="S92" s="21">
        <f t="shared" ref="S92:U92" si="89">R92</f>
        <v>74855.460000000006</v>
      </c>
      <c r="T92" s="21">
        <f t="shared" si="89"/>
        <v>74855.460000000006</v>
      </c>
      <c r="U92" s="21">
        <f t="shared" si="89"/>
        <v>74855.460000000006</v>
      </c>
      <c r="V92" s="21">
        <f t="shared" si="76"/>
        <v>74855.469999999812</v>
      </c>
      <c r="Y92" s="37"/>
    </row>
    <row r="93" spans="1:25" s="25" customFormat="1" ht="15.75">
      <c r="A93" s="22">
        <v>22</v>
      </c>
      <c r="B93" s="31" t="s">
        <v>71</v>
      </c>
      <c r="C93" s="22" t="s">
        <v>433</v>
      </c>
      <c r="D93" s="22" t="s">
        <v>12</v>
      </c>
      <c r="E93" s="22" t="s">
        <v>11</v>
      </c>
      <c r="F93" s="22"/>
      <c r="G93" s="33">
        <v>1230500</v>
      </c>
      <c r="H93" s="47">
        <v>0.72499999999999998</v>
      </c>
      <c r="I93" s="47">
        <v>2.5000000000000001E-2</v>
      </c>
      <c r="J93" s="21">
        <v>876731.5</v>
      </c>
      <c r="K93" s="21">
        <v>71779.17</v>
      </c>
      <c r="L93" s="21">
        <v>71779.17</v>
      </c>
      <c r="M93" s="21">
        <v>71779.17</v>
      </c>
      <c r="N93" s="21">
        <v>71779.17</v>
      </c>
      <c r="O93" s="21">
        <v>71779.17</v>
      </c>
      <c r="P93" s="21">
        <v>71779.17</v>
      </c>
      <c r="Q93" s="21">
        <v>71779.17</v>
      </c>
      <c r="R93" s="21">
        <f t="shared" si="67"/>
        <v>74855.460000000006</v>
      </c>
      <c r="S93" s="21">
        <f t="shared" ref="S93:U93" si="90">R93</f>
        <v>74855.460000000006</v>
      </c>
      <c r="T93" s="21">
        <f t="shared" si="90"/>
        <v>74855.460000000006</v>
      </c>
      <c r="U93" s="21">
        <f t="shared" si="90"/>
        <v>74855.460000000006</v>
      </c>
      <c r="V93" s="21">
        <f t="shared" si="76"/>
        <v>74855.469999999812</v>
      </c>
      <c r="Y93" s="37"/>
    </row>
    <row r="94" spans="1:25" s="25" customFormat="1" ht="15.75">
      <c r="A94" s="22">
        <v>23</v>
      </c>
      <c r="B94" s="31" t="s">
        <v>78</v>
      </c>
      <c r="C94" s="22" t="s">
        <v>431</v>
      </c>
      <c r="D94" s="22" t="s">
        <v>12</v>
      </c>
      <c r="E94" s="22" t="s">
        <v>11</v>
      </c>
      <c r="F94" s="22"/>
      <c r="G94" s="33">
        <v>2460900</v>
      </c>
      <c r="H94" s="47">
        <v>0.5</v>
      </c>
      <c r="I94" s="47"/>
      <c r="J94" s="21">
        <v>1230450</v>
      </c>
      <c r="K94" s="21">
        <v>102537.5</v>
      </c>
      <c r="L94" s="21">
        <v>102537.5</v>
      </c>
      <c r="M94" s="21">
        <v>102537.5</v>
      </c>
      <c r="N94" s="21">
        <v>102537.5</v>
      </c>
      <c r="O94" s="21">
        <v>102537.5</v>
      </c>
      <c r="P94" s="21">
        <v>102537.5</v>
      </c>
      <c r="Q94" s="21">
        <v>102537.5</v>
      </c>
      <c r="R94" s="21">
        <f>Q94</f>
        <v>102537.5</v>
      </c>
      <c r="S94" s="21">
        <f t="shared" ref="S94:U94" si="91">R94</f>
        <v>102537.5</v>
      </c>
      <c r="T94" s="21">
        <f t="shared" si="91"/>
        <v>102537.5</v>
      </c>
      <c r="U94" s="21">
        <f t="shared" si="91"/>
        <v>102537.5</v>
      </c>
      <c r="V94" s="21">
        <f t="shared" si="76"/>
        <v>102537.5</v>
      </c>
      <c r="Y94" s="37"/>
    </row>
    <row r="95" spans="1:25" s="25" customFormat="1" ht="15.75">
      <c r="A95" s="22">
        <v>24</v>
      </c>
      <c r="B95" s="31" t="s">
        <v>77</v>
      </c>
      <c r="C95" s="22" t="s">
        <v>431</v>
      </c>
      <c r="D95" s="22" t="s">
        <v>12</v>
      </c>
      <c r="E95" s="22" t="s">
        <v>11</v>
      </c>
      <c r="F95" s="22"/>
      <c r="G95" s="33">
        <v>2460900</v>
      </c>
      <c r="H95" s="47">
        <v>0.52500000000000002</v>
      </c>
      <c r="I95" s="47">
        <v>2.5000000000000001E-2</v>
      </c>
      <c r="J95" s="21">
        <v>1261211.5</v>
      </c>
      <c r="K95" s="21">
        <v>102537.5</v>
      </c>
      <c r="L95" s="21">
        <v>102537.5</v>
      </c>
      <c r="M95" s="21">
        <v>102537.5</v>
      </c>
      <c r="N95" s="21">
        <v>102537.5</v>
      </c>
      <c r="O95" s="21">
        <v>102537.5</v>
      </c>
      <c r="P95" s="21">
        <v>102537.5</v>
      </c>
      <c r="Q95" s="21">
        <v>102537.5</v>
      </c>
      <c r="R95" s="21">
        <f t="shared" si="67"/>
        <v>108689.8</v>
      </c>
      <c r="S95" s="21">
        <f t="shared" ref="S95:U95" si="92">R95</f>
        <v>108689.8</v>
      </c>
      <c r="T95" s="21">
        <f t="shared" si="92"/>
        <v>108689.8</v>
      </c>
      <c r="U95" s="21">
        <f t="shared" si="92"/>
        <v>108689.8</v>
      </c>
      <c r="V95" s="21">
        <f t="shared" si="76"/>
        <v>108689.80000000003</v>
      </c>
      <c r="Y95" s="37"/>
    </row>
    <row r="96" spans="1:25" ht="15.75">
      <c r="A96" s="15">
        <v>24</v>
      </c>
      <c r="B96" s="6" t="s">
        <v>25</v>
      </c>
      <c r="C96" s="12"/>
      <c r="D96" s="12"/>
      <c r="E96" s="12"/>
      <c r="F96" s="12"/>
      <c r="G96" s="8"/>
      <c r="H96" s="8"/>
      <c r="I96" s="48"/>
      <c r="J96" s="9">
        <f>SUM(J72:J95)</f>
        <v>16662925.5</v>
      </c>
      <c r="K96" s="9">
        <f t="shared" ref="K96:U96" si="93">SUM(K72:K95)</f>
        <v>1333033.3700000001</v>
      </c>
      <c r="L96" s="9">
        <f t="shared" si="93"/>
        <v>1333033.3700000001</v>
      </c>
      <c r="M96" s="9">
        <f t="shared" si="93"/>
        <v>1333033.3700000001</v>
      </c>
      <c r="N96" s="9">
        <f t="shared" si="93"/>
        <v>1292016.8200000003</v>
      </c>
      <c r="O96" s="9">
        <f t="shared" si="93"/>
        <v>1292016.8200000003</v>
      </c>
      <c r="P96" s="9">
        <f t="shared" si="93"/>
        <v>1292016.8200000003</v>
      </c>
      <c r="Q96" s="9">
        <f t="shared" si="93"/>
        <v>1348414.82</v>
      </c>
      <c r="R96" s="9">
        <f t="shared" si="93"/>
        <v>1409940.4</v>
      </c>
      <c r="S96" s="9">
        <f t="shared" si="93"/>
        <v>1507354.8999999997</v>
      </c>
      <c r="T96" s="9">
        <f t="shared" si="93"/>
        <v>1507354.8999999997</v>
      </c>
      <c r="U96" s="9">
        <f t="shared" si="93"/>
        <v>1507354.8999999997</v>
      </c>
      <c r="V96" s="9">
        <f>SUM(V72:V95)</f>
        <v>1507355.0099999977</v>
      </c>
      <c r="W96" s="25"/>
      <c r="X96" s="25"/>
      <c r="Y96" s="37"/>
    </row>
    <row r="97" spans="1:25" ht="24.95" customHeight="1">
      <c r="A97" s="64" t="s">
        <v>79</v>
      </c>
      <c r="B97" s="65"/>
      <c r="C97" s="65"/>
      <c r="D97" s="65"/>
      <c r="E97" s="65"/>
      <c r="F97" s="65"/>
      <c r="G97" s="65"/>
      <c r="H97" s="65"/>
      <c r="I97" s="65"/>
      <c r="J97" s="65"/>
      <c r="K97" s="66"/>
      <c r="L97" s="44"/>
      <c r="W97" s="25"/>
      <c r="X97" s="25"/>
      <c r="Y97" s="37"/>
    </row>
    <row r="98" spans="1:25" s="25" customFormat="1" ht="15.75">
      <c r="A98" s="22">
        <v>1</v>
      </c>
      <c r="B98" s="31" t="s">
        <v>28</v>
      </c>
      <c r="C98" s="22" t="s">
        <v>10</v>
      </c>
      <c r="D98" s="32" t="s">
        <v>11</v>
      </c>
      <c r="E98" s="32" t="s">
        <v>11</v>
      </c>
      <c r="F98" s="32" t="s">
        <v>12</v>
      </c>
      <c r="G98" s="34">
        <v>1230500</v>
      </c>
      <c r="H98" s="47">
        <v>0.15</v>
      </c>
      <c r="I98" s="47"/>
      <c r="J98" s="21">
        <v>184575</v>
      </c>
      <c r="K98" s="21">
        <v>15381.25</v>
      </c>
      <c r="L98" s="21">
        <v>15381.25</v>
      </c>
      <c r="M98" s="21">
        <v>15381.25</v>
      </c>
      <c r="N98" s="21">
        <v>15381.25</v>
      </c>
      <c r="O98" s="21">
        <v>15381.25</v>
      </c>
      <c r="P98" s="21">
        <v>15381.25</v>
      </c>
      <c r="Q98" s="21">
        <v>15381.25</v>
      </c>
      <c r="R98" s="21">
        <f t="shared" ref="R98:U98" si="94">Q98</f>
        <v>15381.25</v>
      </c>
      <c r="S98" s="21">
        <f t="shared" si="94"/>
        <v>15381.25</v>
      </c>
      <c r="T98" s="21">
        <f t="shared" si="94"/>
        <v>15381.25</v>
      </c>
      <c r="U98" s="21">
        <f t="shared" si="94"/>
        <v>15381.25</v>
      </c>
      <c r="V98" s="21">
        <f t="shared" ref="V98" si="95">J98-K98-L98-M98-N98-O98-P98-Q98-R98-S98-T98-U98</f>
        <v>15381.25</v>
      </c>
      <c r="Y98" s="37"/>
    </row>
    <row r="99" spans="1:25" s="25" customFormat="1" ht="15.75">
      <c r="A99" s="22">
        <v>2</v>
      </c>
      <c r="B99" s="31" t="s">
        <v>80</v>
      </c>
      <c r="C99" s="22" t="s">
        <v>10</v>
      </c>
      <c r="D99" s="32" t="s">
        <v>11</v>
      </c>
      <c r="E99" s="32" t="s">
        <v>11</v>
      </c>
      <c r="F99" s="32" t="s">
        <v>12</v>
      </c>
      <c r="G99" s="34">
        <v>1230500</v>
      </c>
      <c r="H99" s="47">
        <v>0.15</v>
      </c>
      <c r="I99" s="47"/>
      <c r="J99" s="21">
        <v>184575</v>
      </c>
      <c r="K99" s="21">
        <v>15381.25</v>
      </c>
      <c r="L99" s="21">
        <v>15381.25</v>
      </c>
      <c r="M99" s="21">
        <v>15381.25</v>
      </c>
      <c r="N99" s="21">
        <v>15381.25</v>
      </c>
      <c r="O99" s="21">
        <v>15381.25</v>
      </c>
      <c r="P99" s="21">
        <v>15381.25</v>
      </c>
      <c r="Q99" s="21">
        <v>15381.25</v>
      </c>
      <c r="R99" s="21">
        <f t="shared" ref="R99:U99" si="96">Q99</f>
        <v>15381.25</v>
      </c>
      <c r="S99" s="21">
        <f t="shared" si="96"/>
        <v>15381.25</v>
      </c>
      <c r="T99" s="21">
        <f t="shared" si="96"/>
        <v>15381.25</v>
      </c>
      <c r="U99" s="21">
        <f t="shared" si="96"/>
        <v>15381.25</v>
      </c>
      <c r="V99" s="21">
        <f t="shared" ref="V99:V115" si="97">J99-K99-L99-M99-N99-O99-P99-Q99-R99-S99-T99-U99</f>
        <v>15381.25</v>
      </c>
      <c r="Y99" s="37"/>
    </row>
    <row r="100" spans="1:25" s="25" customFormat="1" ht="15.75">
      <c r="A100" s="22">
        <v>3</v>
      </c>
      <c r="B100" s="31" t="s">
        <v>85</v>
      </c>
      <c r="C100" s="22" t="s">
        <v>10</v>
      </c>
      <c r="D100" s="22" t="s">
        <v>11</v>
      </c>
      <c r="E100" s="22" t="s">
        <v>11</v>
      </c>
      <c r="F100" s="22" t="s">
        <v>12</v>
      </c>
      <c r="G100" s="34">
        <v>1230500</v>
      </c>
      <c r="H100" s="47">
        <v>0.15</v>
      </c>
      <c r="I100" s="47"/>
      <c r="J100" s="21">
        <v>184575</v>
      </c>
      <c r="K100" s="21">
        <v>15381.25</v>
      </c>
      <c r="L100" s="21">
        <v>15381.25</v>
      </c>
      <c r="M100" s="21">
        <v>15381.25</v>
      </c>
      <c r="N100" s="21">
        <v>15381.25</v>
      </c>
      <c r="O100" s="21">
        <v>15381.25</v>
      </c>
      <c r="P100" s="21">
        <v>15381.25</v>
      </c>
      <c r="Q100" s="21">
        <v>15381.25</v>
      </c>
      <c r="R100" s="21">
        <f t="shared" ref="R100:U100" si="98">Q100</f>
        <v>15381.25</v>
      </c>
      <c r="S100" s="21">
        <f t="shared" si="98"/>
        <v>15381.25</v>
      </c>
      <c r="T100" s="21">
        <f t="shared" si="98"/>
        <v>15381.25</v>
      </c>
      <c r="U100" s="21">
        <f t="shared" si="98"/>
        <v>15381.25</v>
      </c>
      <c r="V100" s="21">
        <f t="shared" si="97"/>
        <v>15381.25</v>
      </c>
      <c r="Y100" s="37"/>
    </row>
    <row r="101" spans="1:25" s="25" customFormat="1" ht="15.75">
      <c r="A101" s="22">
        <v>4</v>
      </c>
      <c r="B101" s="31" t="s">
        <v>81</v>
      </c>
      <c r="C101" s="22" t="s">
        <v>10</v>
      </c>
      <c r="D101" s="32" t="s">
        <v>11</v>
      </c>
      <c r="E101" s="32" t="s">
        <v>11</v>
      </c>
      <c r="F101" s="32" t="s">
        <v>12</v>
      </c>
      <c r="G101" s="34">
        <v>1230500</v>
      </c>
      <c r="H101" s="47">
        <v>0.15</v>
      </c>
      <c r="I101" s="47"/>
      <c r="J101" s="21">
        <v>184575</v>
      </c>
      <c r="K101" s="21">
        <v>15381.25</v>
      </c>
      <c r="L101" s="21">
        <v>15381.25</v>
      </c>
      <c r="M101" s="21">
        <v>15381.25</v>
      </c>
      <c r="N101" s="21">
        <v>15381.25</v>
      </c>
      <c r="O101" s="21">
        <v>15381.25</v>
      </c>
      <c r="P101" s="21">
        <v>15381.25</v>
      </c>
      <c r="Q101" s="21">
        <v>15381.25</v>
      </c>
      <c r="R101" s="21">
        <f t="shared" ref="R101:U101" si="99">Q101</f>
        <v>15381.25</v>
      </c>
      <c r="S101" s="21">
        <f t="shared" si="99"/>
        <v>15381.25</v>
      </c>
      <c r="T101" s="21">
        <f t="shared" si="99"/>
        <v>15381.25</v>
      </c>
      <c r="U101" s="21">
        <f t="shared" si="99"/>
        <v>15381.25</v>
      </c>
      <c r="V101" s="21">
        <f t="shared" si="97"/>
        <v>15381.25</v>
      </c>
      <c r="Y101" s="37"/>
    </row>
    <row r="102" spans="1:25" s="25" customFormat="1" ht="15.75">
      <c r="A102" s="22">
        <v>5</v>
      </c>
      <c r="B102" s="31" t="s">
        <v>90</v>
      </c>
      <c r="C102" s="22" t="s">
        <v>433</v>
      </c>
      <c r="D102" s="22" t="s">
        <v>12</v>
      </c>
      <c r="E102" s="22" t="s">
        <v>11</v>
      </c>
      <c r="F102" s="22"/>
      <c r="G102" s="34">
        <v>1230500</v>
      </c>
      <c r="H102" s="47">
        <v>0.5</v>
      </c>
      <c r="I102" s="47"/>
      <c r="J102" s="21">
        <v>615250</v>
      </c>
      <c r="K102" s="21">
        <v>51270.83</v>
      </c>
      <c r="L102" s="21">
        <v>51270.83</v>
      </c>
      <c r="M102" s="21">
        <v>51270.83</v>
      </c>
      <c r="N102" s="21">
        <v>51270.83</v>
      </c>
      <c r="O102" s="21">
        <v>51270.83</v>
      </c>
      <c r="P102" s="21">
        <v>51270.83</v>
      </c>
      <c r="Q102" s="21">
        <v>51270.83</v>
      </c>
      <c r="R102" s="21">
        <f t="shared" ref="R102:U102" si="100">Q102</f>
        <v>51270.83</v>
      </c>
      <c r="S102" s="21">
        <f t="shared" si="100"/>
        <v>51270.83</v>
      </c>
      <c r="T102" s="21">
        <f t="shared" si="100"/>
        <v>51270.83</v>
      </c>
      <c r="U102" s="21">
        <f t="shared" si="100"/>
        <v>51270.83</v>
      </c>
      <c r="V102" s="21">
        <f t="shared" si="97"/>
        <v>51270.869999999908</v>
      </c>
      <c r="Y102" s="37"/>
    </row>
    <row r="103" spans="1:25" s="25" customFormat="1" ht="15.75">
      <c r="A103" s="22">
        <v>6</v>
      </c>
      <c r="B103" s="31" t="s">
        <v>84</v>
      </c>
      <c r="C103" s="22" t="s">
        <v>433</v>
      </c>
      <c r="D103" s="22" t="s">
        <v>12</v>
      </c>
      <c r="E103" s="22" t="s">
        <v>11</v>
      </c>
      <c r="F103" s="22"/>
      <c r="G103" s="34">
        <v>1230500</v>
      </c>
      <c r="H103" s="47">
        <v>0.5</v>
      </c>
      <c r="I103" s="47"/>
      <c r="J103" s="21">
        <v>615250</v>
      </c>
      <c r="K103" s="21">
        <v>51270.83</v>
      </c>
      <c r="L103" s="21">
        <v>51270.83</v>
      </c>
      <c r="M103" s="21">
        <v>51270.83</v>
      </c>
      <c r="N103" s="21">
        <v>51270.83</v>
      </c>
      <c r="O103" s="21">
        <v>51270.83</v>
      </c>
      <c r="P103" s="21">
        <v>51270.83</v>
      </c>
      <c r="Q103" s="21">
        <v>51270.83</v>
      </c>
      <c r="R103" s="21">
        <f t="shared" ref="R103:U103" si="101">Q103</f>
        <v>51270.83</v>
      </c>
      <c r="S103" s="21">
        <f t="shared" si="101"/>
        <v>51270.83</v>
      </c>
      <c r="T103" s="21">
        <f t="shared" si="101"/>
        <v>51270.83</v>
      </c>
      <c r="U103" s="21">
        <f t="shared" si="101"/>
        <v>51270.83</v>
      </c>
      <c r="V103" s="21">
        <f t="shared" si="97"/>
        <v>51270.869999999908</v>
      </c>
      <c r="Y103" s="37"/>
    </row>
    <row r="104" spans="1:25" s="25" customFormat="1" ht="15.75">
      <c r="A104" s="22">
        <v>7</v>
      </c>
      <c r="B104" s="31" t="s">
        <v>83</v>
      </c>
      <c r="C104" s="22" t="s">
        <v>433</v>
      </c>
      <c r="D104" s="32" t="s">
        <v>12</v>
      </c>
      <c r="E104" s="32" t="s">
        <v>11</v>
      </c>
      <c r="F104" s="32"/>
      <c r="G104" s="34">
        <v>1230500</v>
      </c>
      <c r="H104" s="47">
        <v>0.5</v>
      </c>
      <c r="I104" s="47"/>
      <c r="J104" s="21">
        <v>615250</v>
      </c>
      <c r="K104" s="21">
        <v>51270.83</v>
      </c>
      <c r="L104" s="21">
        <v>51270.83</v>
      </c>
      <c r="M104" s="21">
        <v>51270.83</v>
      </c>
      <c r="N104" s="21">
        <v>51270.83</v>
      </c>
      <c r="O104" s="21">
        <v>51270.83</v>
      </c>
      <c r="P104" s="21">
        <v>51270.83</v>
      </c>
      <c r="Q104" s="21">
        <v>51270.83</v>
      </c>
      <c r="R104" s="21">
        <f t="shared" ref="R104:U104" si="102">Q104</f>
        <v>51270.83</v>
      </c>
      <c r="S104" s="21">
        <f t="shared" si="102"/>
        <v>51270.83</v>
      </c>
      <c r="T104" s="21">
        <f t="shared" si="102"/>
        <v>51270.83</v>
      </c>
      <c r="U104" s="21">
        <f t="shared" si="102"/>
        <v>51270.83</v>
      </c>
      <c r="V104" s="21">
        <f t="shared" si="97"/>
        <v>51270.869999999908</v>
      </c>
      <c r="Y104" s="37"/>
    </row>
    <row r="105" spans="1:25" s="25" customFormat="1" ht="15.75">
      <c r="A105" s="22">
        <v>8</v>
      </c>
      <c r="B105" s="31" t="s">
        <v>86</v>
      </c>
      <c r="C105" s="22" t="s">
        <v>433</v>
      </c>
      <c r="D105" s="22" t="s">
        <v>12</v>
      </c>
      <c r="E105" s="22" t="s">
        <v>11</v>
      </c>
      <c r="F105" s="22"/>
      <c r="G105" s="34">
        <v>1230500</v>
      </c>
      <c r="H105" s="47">
        <v>0.7</v>
      </c>
      <c r="I105" s="47"/>
      <c r="J105" s="21">
        <v>861350</v>
      </c>
      <c r="K105" s="21">
        <v>71779.17</v>
      </c>
      <c r="L105" s="21">
        <v>71779.17</v>
      </c>
      <c r="M105" s="21">
        <v>71779.17</v>
      </c>
      <c r="N105" s="21">
        <v>71779.17</v>
      </c>
      <c r="O105" s="21">
        <v>71779.17</v>
      </c>
      <c r="P105" s="21">
        <v>71779.17</v>
      </c>
      <c r="Q105" s="21">
        <v>71779.17</v>
      </c>
      <c r="R105" s="21">
        <f t="shared" ref="R105:U105" si="103">Q105</f>
        <v>71779.17</v>
      </c>
      <c r="S105" s="21">
        <f t="shared" si="103"/>
        <v>71779.17</v>
      </c>
      <c r="T105" s="21">
        <f t="shared" si="103"/>
        <v>71779.17</v>
      </c>
      <c r="U105" s="21">
        <f t="shared" si="103"/>
        <v>71779.17</v>
      </c>
      <c r="V105" s="21">
        <f t="shared" si="97"/>
        <v>71779.129999999932</v>
      </c>
      <c r="Y105" s="37"/>
    </row>
    <row r="106" spans="1:25" s="25" customFormat="1" ht="15.75">
      <c r="A106" s="22">
        <v>9</v>
      </c>
      <c r="B106" s="31" t="s">
        <v>95</v>
      </c>
      <c r="C106" s="22" t="s">
        <v>433</v>
      </c>
      <c r="D106" s="22" t="s">
        <v>12</v>
      </c>
      <c r="E106" s="22" t="s">
        <v>11</v>
      </c>
      <c r="F106" s="22"/>
      <c r="G106" s="34">
        <v>1230500</v>
      </c>
      <c r="H106" s="47">
        <v>0.7</v>
      </c>
      <c r="I106" s="47"/>
      <c r="J106" s="21">
        <v>861350</v>
      </c>
      <c r="K106" s="21">
        <v>71779.17</v>
      </c>
      <c r="L106" s="21">
        <v>71779.17</v>
      </c>
      <c r="M106" s="21">
        <v>71779.17</v>
      </c>
      <c r="N106" s="21">
        <v>71779.17</v>
      </c>
      <c r="O106" s="21">
        <v>71779.17</v>
      </c>
      <c r="P106" s="21">
        <v>71779.17</v>
      </c>
      <c r="Q106" s="21">
        <v>71779.17</v>
      </c>
      <c r="R106" s="21">
        <f t="shared" ref="R106:U106" si="104">Q106</f>
        <v>71779.17</v>
      </c>
      <c r="S106" s="21">
        <f t="shared" si="104"/>
        <v>71779.17</v>
      </c>
      <c r="T106" s="21">
        <f t="shared" si="104"/>
        <v>71779.17</v>
      </c>
      <c r="U106" s="21">
        <f t="shared" si="104"/>
        <v>71779.17</v>
      </c>
      <c r="V106" s="21">
        <f t="shared" si="97"/>
        <v>71779.129999999932</v>
      </c>
      <c r="Y106" s="37"/>
    </row>
    <row r="107" spans="1:25" s="25" customFormat="1" ht="15.75">
      <c r="A107" s="22">
        <v>10</v>
      </c>
      <c r="B107" s="31" t="s">
        <v>88</v>
      </c>
      <c r="C107" s="22" t="s">
        <v>433</v>
      </c>
      <c r="D107" s="22" t="s">
        <v>12</v>
      </c>
      <c r="E107" s="22" t="s">
        <v>11</v>
      </c>
      <c r="F107" s="22"/>
      <c r="G107" s="34">
        <v>1230500</v>
      </c>
      <c r="H107" s="47">
        <v>0.7</v>
      </c>
      <c r="I107" s="47"/>
      <c r="J107" s="21">
        <v>861350</v>
      </c>
      <c r="K107" s="21">
        <v>71779.17</v>
      </c>
      <c r="L107" s="21">
        <v>71779.17</v>
      </c>
      <c r="M107" s="21">
        <v>71779.17</v>
      </c>
      <c r="N107" s="21">
        <v>71779.17</v>
      </c>
      <c r="O107" s="21">
        <v>71779.17</v>
      </c>
      <c r="P107" s="21">
        <v>71779.17</v>
      </c>
      <c r="Q107" s="21">
        <v>71779.17</v>
      </c>
      <c r="R107" s="21">
        <f t="shared" ref="R107:U107" si="105">Q107</f>
        <v>71779.17</v>
      </c>
      <c r="S107" s="21">
        <f t="shared" si="105"/>
        <v>71779.17</v>
      </c>
      <c r="T107" s="21">
        <f t="shared" si="105"/>
        <v>71779.17</v>
      </c>
      <c r="U107" s="21">
        <f t="shared" si="105"/>
        <v>71779.17</v>
      </c>
      <c r="V107" s="21">
        <f t="shared" si="97"/>
        <v>71779.129999999932</v>
      </c>
      <c r="Y107" s="37"/>
    </row>
    <row r="108" spans="1:25" s="25" customFormat="1" ht="15.75">
      <c r="A108" s="22">
        <v>11</v>
      </c>
      <c r="B108" s="31" t="s">
        <v>96</v>
      </c>
      <c r="C108" s="22" t="s">
        <v>433</v>
      </c>
      <c r="D108" s="22" t="s">
        <v>12</v>
      </c>
      <c r="E108" s="22" t="s">
        <v>11</v>
      </c>
      <c r="F108" s="22"/>
      <c r="G108" s="34">
        <v>1230500</v>
      </c>
      <c r="H108" s="47">
        <v>0.7</v>
      </c>
      <c r="I108" s="47"/>
      <c r="J108" s="21">
        <v>861350</v>
      </c>
      <c r="K108" s="21">
        <v>71779.17</v>
      </c>
      <c r="L108" s="21">
        <v>71779.17</v>
      </c>
      <c r="M108" s="21">
        <v>71779.17</v>
      </c>
      <c r="N108" s="21">
        <v>71779.17</v>
      </c>
      <c r="O108" s="21">
        <v>71779.17</v>
      </c>
      <c r="P108" s="21">
        <v>71779.17</v>
      </c>
      <c r="Q108" s="21">
        <v>71779.17</v>
      </c>
      <c r="R108" s="21">
        <f t="shared" ref="R108:U108" si="106">Q108</f>
        <v>71779.17</v>
      </c>
      <c r="S108" s="21">
        <f t="shared" si="106"/>
        <v>71779.17</v>
      </c>
      <c r="T108" s="21">
        <f t="shared" si="106"/>
        <v>71779.17</v>
      </c>
      <c r="U108" s="21">
        <f t="shared" si="106"/>
        <v>71779.17</v>
      </c>
      <c r="V108" s="21">
        <f t="shared" si="97"/>
        <v>71779.129999999932</v>
      </c>
      <c r="Y108" s="37"/>
    </row>
    <row r="109" spans="1:25" s="25" customFormat="1" ht="15.75">
      <c r="A109" s="22">
        <v>12</v>
      </c>
      <c r="B109" s="31" t="s">
        <v>87</v>
      </c>
      <c r="C109" s="22" t="s">
        <v>433</v>
      </c>
      <c r="D109" s="22" t="s">
        <v>12</v>
      </c>
      <c r="E109" s="22" t="s">
        <v>11</v>
      </c>
      <c r="F109" s="22"/>
      <c r="G109" s="34">
        <v>1230500</v>
      </c>
      <c r="H109" s="47">
        <v>0.7</v>
      </c>
      <c r="I109" s="47"/>
      <c r="J109" s="21">
        <v>861350</v>
      </c>
      <c r="K109" s="21">
        <v>71779.17</v>
      </c>
      <c r="L109" s="21">
        <v>71779.17</v>
      </c>
      <c r="M109" s="21">
        <v>71779.17</v>
      </c>
      <c r="N109" s="21">
        <v>71779.17</v>
      </c>
      <c r="O109" s="21">
        <v>71779.17</v>
      </c>
      <c r="P109" s="21">
        <v>71779.17</v>
      </c>
      <c r="Q109" s="21">
        <v>71779.17</v>
      </c>
      <c r="R109" s="21">
        <f t="shared" ref="R109:U109" si="107">Q109</f>
        <v>71779.17</v>
      </c>
      <c r="S109" s="21">
        <f t="shared" si="107"/>
        <v>71779.17</v>
      </c>
      <c r="T109" s="21">
        <f t="shared" si="107"/>
        <v>71779.17</v>
      </c>
      <c r="U109" s="21">
        <f t="shared" si="107"/>
        <v>71779.17</v>
      </c>
      <c r="V109" s="21">
        <f t="shared" si="97"/>
        <v>71779.129999999932</v>
      </c>
      <c r="Y109" s="37"/>
    </row>
    <row r="110" spans="1:25" s="25" customFormat="1" ht="15.75">
      <c r="A110" s="22">
        <v>13</v>
      </c>
      <c r="B110" s="31" t="s">
        <v>82</v>
      </c>
      <c r="C110" s="22" t="s">
        <v>433</v>
      </c>
      <c r="D110" s="22" t="s">
        <v>12</v>
      </c>
      <c r="E110" s="32" t="s">
        <v>11</v>
      </c>
      <c r="F110" s="22"/>
      <c r="G110" s="34">
        <v>1230500</v>
      </c>
      <c r="H110" s="47">
        <v>0.7</v>
      </c>
      <c r="I110" s="47"/>
      <c r="J110" s="21">
        <v>861350</v>
      </c>
      <c r="K110" s="21">
        <v>71779.17</v>
      </c>
      <c r="L110" s="21">
        <v>71779.17</v>
      </c>
      <c r="M110" s="21">
        <v>71779.17</v>
      </c>
      <c r="N110" s="21">
        <v>71779.17</v>
      </c>
      <c r="O110" s="21">
        <v>71779.17</v>
      </c>
      <c r="P110" s="21">
        <v>71779.17</v>
      </c>
      <c r="Q110" s="21">
        <v>71779.17</v>
      </c>
      <c r="R110" s="21">
        <f t="shared" ref="R110:U110" si="108">Q110</f>
        <v>71779.17</v>
      </c>
      <c r="S110" s="21">
        <f t="shared" si="108"/>
        <v>71779.17</v>
      </c>
      <c r="T110" s="21">
        <f t="shared" si="108"/>
        <v>71779.17</v>
      </c>
      <c r="U110" s="21">
        <f t="shared" si="108"/>
        <v>71779.17</v>
      </c>
      <c r="V110" s="21">
        <f t="shared" si="97"/>
        <v>71779.129999999932</v>
      </c>
      <c r="Y110" s="37"/>
    </row>
    <row r="111" spans="1:25" s="25" customFormat="1" ht="15.75">
      <c r="A111" s="22">
        <v>14</v>
      </c>
      <c r="B111" s="31" t="s">
        <v>92</v>
      </c>
      <c r="C111" s="22" t="s">
        <v>433</v>
      </c>
      <c r="D111" s="22" t="s">
        <v>12</v>
      </c>
      <c r="E111" s="22" t="s">
        <v>11</v>
      </c>
      <c r="F111" s="22"/>
      <c r="G111" s="34">
        <v>1230500</v>
      </c>
      <c r="H111" s="47">
        <v>0.7</v>
      </c>
      <c r="I111" s="47"/>
      <c r="J111" s="21">
        <v>861350</v>
      </c>
      <c r="K111" s="21">
        <v>71779.17</v>
      </c>
      <c r="L111" s="21">
        <v>71779.17</v>
      </c>
      <c r="M111" s="21">
        <v>71779.17</v>
      </c>
      <c r="N111" s="21">
        <v>71779.17</v>
      </c>
      <c r="O111" s="21">
        <v>71779.17</v>
      </c>
      <c r="P111" s="21">
        <v>71779.17</v>
      </c>
      <c r="Q111" s="21">
        <v>71779.17</v>
      </c>
      <c r="R111" s="21">
        <f t="shared" ref="R111:U111" si="109">Q111</f>
        <v>71779.17</v>
      </c>
      <c r="S111" s="21">
        <f t="shared" si="109"/>
        <v>71779.17</v>
      </c>
      <c r="T111" s="21">
        <f t="shared" si="109"/>
        <v>71779.17</v>
      </c>
      <c r="U111" s="21">
        <f t="shared" si="109"/>
        <v>71779.17</v>
      </c>
      <c r="V111" s="21">
        <f t="shared" si="97"/>
        <v>71779.129999999932</v>
      </c>
      <c r="Y111" s="37"/>
    </row>
    <row r="112" spans="1:25" s="25" customFormat="1" ht="15.75">
      <c r="A112" s="22">
        <v>15</v>
      </c>
      <c r="B112" s="31" t="s">
        <v>91</v>
      </c>
      <c r="C112" s="22" t="s">
        <v>433</v>
      </c>
      <c r="D112" s="22" t="s">
        <v>12</v>
      </c>
      <c r="E112" s="22" t="s">
        <v>11</v>
      </c>
      <c r="F112" s="22"/>
      <c r="G112" s="34">
        <v>1230500</v>
      </c>
      <c r="H112" s="47">
        <v>0.7</v>
      </c>
      <c r="I112" s="47"/>
      <c r="J112" s="21">
        <v>861350</v>
      </c>
      <c r="K112" s="21">
        <v>71779.17</v>
      </c>
      <c r="L112" s="21">
        <v>71779.17</v>
      </c>
      <c r="M112" s="21">
        <v>71779.17</v>
      </c>
      <c r="N112" s="21">
        <v>71779.17</v>
      </c>
      <c r="O112" s="21">
        <v>71779.17</v>
      </c>
      <c r="P112" s="21">
        <v>71779.17</v>
      </c>
      <c r="Q112" s="21">
        <v>71779.17</v>
      </c>
      <c r="R112" s="21">
        <f t="shared" ref="R112:U112" si="110">Q112</f>
        <v>71779.17</v>
      </c>
      <c r="S112" s="21">
        <f t="shared" si="110"/>
        <v>71779.17</v>
      </c>
      <c r="T112" s="21">
        <f t="shared" si="110"/>
        <v>71779.17</v>
      </c>
      <c r="U112" s="21">
        <f t="shared" si="110"/>
        <v>71779.17</v>
      </c>
      <c r="V112" s="21">
        <f t="shared" si="97"/>
        <v>71779.129999999932</v>
      </c>
      <c r="Y112" s="37"/>
    </row>
    <row r="113" spans="1:25" s="25" customFormat="1" ht="15.75">
      <c r="A113" s="22">
        <v>16</v>
      </c>
      <c r="B113" s="31" t="s">
        <v>94</v>
      </c>
      <c r="C113" s="22" t="s">
        <v>433</v>
      </c>
      <c r="D113" s="22" t="s">
        <v>12</v>
      </c>
      <c r="E113" s="22" t="s">
        <v>11</v>
      </c>
      <c r="F113" s="22"/>
      <c r="G113" s="34">
        <v>1230500</v>
      </c>
      <c r="H113" s="47">
        <v>0.7</v>
      </c>
      <c r="I113" s="47"/>
      <c r="J113" s="21">
        <v>861350</v>
      </c>
      <c r="K113" s="21">
        <v>71779.17</v>
      </c>
      <c r="L113" s="21">
        <v>71779.17</v>
      </c>
      <c r="M113" s="21">
        <v>71779.17</v>
      </c>
      <c r="N113" s="21">
        <v>71779.17</v>
      </c>
      <c r="O113" s="21">
        <v>71779.17</v>
      </c>
      <c r="P113" s="21">
        <v>71779.17</v>
      </c>
      <c r="Q113" s="21">
        <v>71779.17</v>
      </c>
      <c r="R113" s="21">
        <f t="shared" ref="R113:U113" si="111">Q113</f>
        <v>71779.17</v>
      </c>
      <c r="S113" s="21">
        <f t="shared" si="111"/>
        <v>71779.17</v>
      </c>
      <c r="T113" s="21">
        <f t="shared" si="111"/>
        <v>71779.17</v>
      </c>
      <c r="U113" s="21">
        <f t="shared" si="111"/>
        <v>71779.17</v>
      </c>
      <c r="V113" s="21">
        <f t="shared" si="97"/>
        <v>71779.129999999932</v>
      </c>
      <c r="Y113" s="37"/>
    </row>
    <row r="114" spans="1:25" s="25" customFormat="1" ht="15.75">
      <c r="A114" s="22">
        <v>17</v>
      </c>
      <c r="B114" s="31" t="s">
        <v>93</v>
      </c>
      <c r="C114" s="22" t="s">
        <v>433</v>
      </c>
      <c r="D114" s="22" t="s">
        <v>12</v>
      </c>
      <c r="E114" s="22" t="s">
        <v>11</v>
      </c>
      <c r="F114" s="22"/>
      <c r="G114" s="34">
        <v>1230500</v>
      </c>
      <c r="H114" s="47">
        <v>0.7</v>
      </c>
      <c r="I114" s="47"/>
      <c r="J114" s="21">
        <v>861350</v>
      </c>
      <c r="K114" s="21">
        <v>71779.17</v>
      </c>
      <c r="L114" s="21">
        <v>71779.17</v>
      </c>
      <c r="M114" s="21">
        <v>71779.17</v>
      </c>
      <c r="N114" s="21">
        <v>71779.17</v>
      </c>
      <c r="O114" s="21">
        <v>71779.17</v>
      </c>
      <c r="P114" s="21">
        <v>71779.17</v>
      </c>
      <c r="Q114" s="21">
        <v>71779.17</v>
      </c>
      <c r="R114" s="21">
        <f t="shared" ref="R114:U114" si="112">Q114</f>
        <v>71779.17</v>
      </c>
      <c r="S114" s="21">
        <f t="shared" si="112"/>
        <v>71779.17</v>
      </c>
      <c r="T114" s="21">
        <f t="shared" si="112"/>
        <v>71779.17</v>
      </c>
      <c r="U114" s="21">
        <f t="shared" si="112"/>
        <v>71779.17</v>
      </c>
      <c r="V114" s="21">
        <f t="shared" si="97"/>
        <v>71779.129999999932</v>
      </c>
      <c r="Y114" s="37"/>
    </row>
    <row r="115" spans="1:25" s="25" customFormat="1" ht="15.75">
      <c r="A115" s="22">
        <v>18</v>
      </c>
      <c r="B115" s="31" t="s">
        <v>89</v>
      </c>
      <c r="C115" s="22" t="s">
        <v>433</v>
      </c>
      <c r="D115" s="22" t="s">
        <v>12</v>
      </c>
      <c r="E115" s="22" t="s">
        <v>11</v>
      </c>
      <c r="F115" s="22"/>
      <c r="G115" s="34">
        <v>1230500</v>
      </c>
      <c r="H115" s="47">
        <v>0.7</v>
      </c>
      <c r="I115" s="47"/>
      <c r="J115" s="21">
        <v>861350</v>
      </c>
      <c r="K115" s="21">
        <v>71779.17</v>
      </c>
      <c r="L115" s="21">
        <v>71779.17</v>
      </c>
      <c r="M115" s="21">
        <v>71779.17</v>
      </c>
      <c r="N115" s="21">
        <v>71779.17</v>
      </c>
      <c r="O115" s="21">
        <v>71779.17</v>
      </c>
      <c r="P115" s="21">
        <v>71779.17</v>
      </c>
      <c r="Q115" s="21">
        <v>71779.17</v>
      </c>
      <c r="R115" s="21">
        <f t="shared" ref="R115:U115" si="113">Q115</f>
        <v>71779.17</v>
      </c>
      <c r="S115" s="21">
        <f t="shared" si="113"/>
        <v>71779.17</v>
      </c>
      <c r="T115" s="21">
        <f t="shared" si="113"/>
        <v>71779.17</v>
      </c>
      <c r="U115" s="21">
        <f t="shared" si="113"/>
        <v>71779.17</v>
      </c>
      <c r="V115" s="21">
        <f t="shared" si="97"/>
        <v>71779.129999999932</v>
      </c>
      <c r="Y115" s="37"/>
    </row>
    <row r="116" spans="1:25" s="13" customFormat="1" ht="15.75">
      <c r="A116" s="15">
        <f>21-3</f>
        <v>18</v>
      </c>
      <c r="B116" s="6" t="s">
        <v>25</v>
      </c>
      <c r="C116" s="12"/>
      <c r="D116" s="12"/>
      <c r="E116" s="12"/>
      <c r="F116" s="12"/>
      <c r="G116" s="8"/>
      <c r="H116" s="8"/>
      <c r="I116" s="48"/>
      <c r="J116" s="9">
        <f>SUM(J98:J115)</f>
        <v>12058900</v>
      </c>
      <c r="K116" s="9">
        <f t="shared" ref="K116:V116" si="114">SUM(K98:K115)</f>
        <v>1004908.3600000002</v>
      </c>
      <c r="L116" s="9">
        <f t="shared" si="114"/>
        <v>1004908.3600000002</v>
      </c>
      <c r="M116" s="9">
        <f t="shared" si="114"/>
        <v>1004908.3600000002</v>
      </c>
      <c r="N116" s="9">
        <f t="shared" si="114"/>
        <v>1004908.3600000002</v>
      </c>
      <c r="O116" s="9">
        <f t="shared" si="114"/>
        <v>1004908.3600000002</v>
      </c>
      <c r="P116" s="9">
        <f t="shared" si="114"/>
        <v>1004908.3600000002</v>
      </c>
      <c r="Q116" s="9">
        <f t="shared" si="114"/>
        <v>1004908.3600000002</v>
      </c>
      <c r="R116" s="9">
        <f t="shared" si="114"/>
        <v>1004908.3600000002</v>
      </c>
      <c r="S116" s="9">
        <f t="shared" si="114"/>
        <v>1004908.3600000002</v>
      </c>
      <c r="T116" s="9">
        <f t="shared" si="114"/>
        <v>1004908.3600000002</v>
      </c>
      <c r="U116" s="9">
        <f t="shared" si="114"/>
        <v>1004908.3600000002</v>
      </c>
      <c r="V116" s="9">
        <f t="shared" si="114"/>
        <v>1004908.0399999988</v>
      </c>
      <c r="W116" s="25"/>
      <c r="X116" s="25"/>
      <c r="Y116" s="37"/>
    </row>
    <row r="117" spans="1:25" ht="24.95" customHeight="1">
      <c r="A117" s="64" t="s">
        <v>97</v>
      </c>
      <c r="B117" s="65"/>
      <c r="C117" s="65"/>
      <c r="D117" s="65"/>
      <c r="E117" s="65"/>
      <c r="F117" s="65"/>
      <c r="G117" s="65"/>
      <c r="H117" s="65"/>
      <c r="I117" s="65"/>
      <c r="J117" s="65"/>
      <c r="K117" s="66"/>
      <c r="L117" s="44"/>
      <c r="W117" s="25"/>
      <c r="X117" s="25"/>
      <c r="Y117" s="37"/>
    </row>
    <row r="118" spans="1:25" s="25" customFormat="1" ht="15.75">
      <c r="A118" s="22">
        <v>1</v>
      </c>
      <c r="B118" s="31" t="s">
        <v>98</v>
      </c>
      <c r="C118" s="22" t="s">
        <v>10</v>
      </c>
      <c r="D118" s="32" t="s">
        <v>11</v>
      </c>
      <c r="E118" s="32" t="s">
        <v>11</v>
      </c>
      <c r="F118" s="32" t="s">
        <v>12</v>
      </c>
      <c r="G118" s="34">
        <v>1230500</v>
      </c>
      <c r="H118" s="47">
        <v>0.15</v>
      </c>
      <c r="I118" s="47"/>
      <c r="J118" s="21">
        <v>184575</v>
      </c>
      <c r="K118" s="21">
        <v>15381.25</v>
      </c>
      <c r="L118" s="21">
        <v>15381.25</v>
      </c>
      <c r="M118" s="21">
        <v>15381.25</v>
      </c>
      <c r="N118" s="21">
        <v>15381.25</v>
      </c>
      <c r="O118" s="21">
        <v>15381.25</v>
      </c>
      <c r="P118" s="21">
        <v>15381.25</v>
      </c>
      <c r="Q118" s="21">
        <v>15381.25</v>
      </c>
      <c r="R118" s="21">
        <v>15381.25</v>
      </c>
      <c r="S118" s="21">
        <f t="shared" ref="S118:U118" si="115">R118</f>
        <v>15381.25</v>
      </c>
      <c r="T118" s="21">
        <f t="shared" si="115"/>
        <v>15381.25</v>
      </c>
      <c r="U118" s="21">
        <f t="shared" si="115"/>
        <v>15381.25</v>
      </c>
      <c r="V118" s="21">
        <f t="shared" ref="V118" si="116">J118-K118-L118-M118-N118-O118-P118-Q118-R118-S118-T118-U118</f>
        <v>15381.25</v>
      </c>
      <c r="W118" s="37"/>
      <c r="Y118" s="37"/>
    </row>
    <row r="119" spans="1:25" s="25" customFormat="1" ht="15.75">
      <c r="A119" s="22">
        <v>2</v>
      </c>
      <c r="B119" s="31" t="s">
        <v>109</v>
      </c>
      <c r="C119" s="22" t="s">
        <v>433</v>
      </c>
      <c r="D119" s="22" t="s">
        <v>12</v>
      </c>
      <c r="E119" s="22" t="s">
        <v>11</v>
      </c>
      <c r="F119" s="22"/>
      <c r="G119" s="34">
        <v>1230500</v>
      </c>
      <c r="H119" s="47">
        <v>0.15</v>
      </c>
      <c r="I119" s="47"/>
      <c r="J119" s="21">
        <v>184575</v>
      </c>
      <c r="K119" s="21">
        <v>15381.25</v>
      </c>
      <c r="L119" s="21">
        <v>15381.25</v>
      </c>
      <c r="M119" s="21">
        <v>15381.25</v>
      </c>
      <c r="N119" s="21">
        <v>15381.25</v>
      </c>
      <c r="O119" s="21">
        <v>15381.25</v>
      </c>
      <c r="P119" s="21">
        <v>15381.25</v>
      </c>
      <c r="Q119" s="21">
        <v>15381.25</v>
      </c>
      <c r="R119" s="21">
        <v>15381.25</v>
      </c>
      <c r="S119" s="21">
        <f t="shared" ref="S119:U119" si="117">R119</f>
        <v>15381.25</v>
      </c>
      <c r="T119" s="21">
        <f t="shared" si="117"/>
        <v>15381.25</v>
      </c>
      <c r="U119" s="21">
        <f t="shared" si="117"/>
        <v>15381.25</v>
      </c>
      <c r="V119" s="21">
        <f t="shared" ref="V119:V132" si="118">J119-K119-L119-M119-N119-O119-P119-Q119-R119-S119-T119-U119</f>
        <v>15381.25</v>
      </c>
      <c r="W119" s="37"/>
      <c r="Y119" s="37"/>
    </row>
    <row r="120" spans="1:25" s="25" customFormat="1" ht="15" customHeight="1">
      <c r="A120" s="22">
        <v>3</v>
      </c>
      <c r="B120" s="31" t="s">
        <v>99</v>
      </c>
      <c r="C120" s="22" t="s">
        <v>433</v>
      </c>
      <c r="D120" s="32" t="s">
        <v>12</v>
      </c>
      <c r="E120" s="22" t="s">
        <v>11</v>
      </c>
      <c r="F120" s="22"/>
      <c r="G120" s="34">
        <v>1230500</v>
      </c>
      <c r="H120" s="47">
        <v>0.7</v>
      </c>
      <c r="I120" s="47"/>
      <c r="J120" s="21">
        <v>410167</v>
      </c>
      <c r="K120" s="21">
        <v>15381.25</v>
      </c>
      <c r="L120" s="21">
        <v>15381.25</v>
      </c>
      <c r="M120" s="21">
        <v>15381.25</v>
      </c>
      <c r="N120" s="21">
        <v>15381.25</v>
      </c>
      <c r="O120" s="21">
        <v>15381.25</v>
      </c>
      <c r="P120" s="21">
        <v>15381.25</v>
      </c>
      <c r="Q120" s="21">
        <v>15381.25</v>
      </c>
      <c r="R120" s="21">
        <v>15381.25</v>
      </c>
      <c r="S120" s="21">
        <f>ROUND((J120-K120-L120-M120-N120-O120-P120-Q120-R120)/4,2)</f>
        <v>71779.25</v>
      </c>
      <c r="T120" s="21">
        <f t="shared" ref="T120" si="119">S120</f>
        <v>71779.25</v>
      </c>
      <c r="U120" s="21">
        <f t="shared" ref="U120" si="120">T120</f>
        <v>71779.25</v>
      </c>
      <c r="V120" s="21">
        <f t="shared" ref="V120" si="121">J120-K120-L120-M120-N120-O120-P120-Q120-R120-S120-T120-U120</f>
        <v>71779.25</v>
      </c>
      <c r="W120" s="37"/>
      <c r="Y120" s="37"/>
    </row>
    <row r="121" spans="1:25" s="25" customFormat="1" ht="15.75">
      <c r="A121" s="22">
        <v>4</v>
      </c>
      <c r="B121" s="31" t="s">
        <v>100</v>
      </c>
      <c r="C121" s="22" t="s">
        <v>433</v>
      </c>
      <c r="D121" s="22" t="s">
        <v>12</v>
      </c>
      <c r="E121" s="22" t="s">
        <v>11</v>
      </c>
      <c r="F121" s="22"/>
      <c r="G121" s="34">
        <v>1230500</v>
      </c>
      <c r="H121" s="47">
        <v>0.7</v>
      </c>
      <c r="I121" s="47"/>
      <c r="J121" s="21">
        <v>861350</v>
      </c>
      <c r="K121" s="21">
        <v>71779.17</v>
      </c>
      <c r="L121" s="21">
        <v>71779.17</v>
      </c>
      <c r="M121" s="21">
        <v>71779.17</v>
      </c>
      <c r="N121" s="21">
        <v>71779.17</v>
      </c>
      <c r="O121" s="21">
        <v>71779.17</v>
      </c>
      <c r="P121" s="21">
        <v>71779.17</v>
      </c>
      <c r="Q121" s="21">
        <v>71779.17</v>
      </c>
      <c r="R121" s="21">
        <v>71779.17</v>
      </c>
      <c r="S121" s="21">
        <f t="shared" ref="S121:U121" si="122">R121</f>
        <v>71779.17</v>
      </c>
      <c r="T121" s="21">
        <f t="shared" si="122"/>
        <v>71779.17</v>
      </c>
      <c r="U121" s="21">
        <f t="shared" si="122"/>
        <v>71779.17</v>
      </c>
      <c r="V121" s="21">
        <f t="shared" si="118"/>
        <v>71779.129999999932</v>
      </c>
      <c r="W121" s="37">
        <f>ROUND(J121/12,2)</f>
        <v>71779.17</v>
      </c>
      <c r="Y121" s="37"/>
    </row>
    <row r="122" spans="1:25" s="25" customFormat="1" ht="15.75">
      <c r="A122" s="22">
        <v>5</v>
      </c>
      <c r="B122" s="31" t="s">
        <v>101</v>
      </c>
      <c r="C122" s="22" t="s">
        <v>433</v>
      </c>
      <c r="D122" s="22" t="s">
        <v>12</v>
      </c>
      <c r="E122" s="22" t="s">
        <v>11</v>
      </c>
      <c r="F122" s="22"/>
      <c r="G122" s="34">
        <v>1230500</v>
      </c>
      <c r="H122" s="47">
        <v>1</v>
      </c>
      <c r="I122" s="47"/>
      <c r="J122" s="21">
        <v>984400</v>
      </c>
      <c r="K122" s="21">
        <v>71779.17</v>
      </c>
      <c r="L122" s="21">
        <v>71779.17</v>
      </c>
      <c r="M122" s="21">
        <v>71779.17</v>
      </c>
      <c r="N122" s="21">
        <v>71779.17</v>
      </c>
      <c r="O122" s="21">
        <v>71779.17</v>
      </c>
      <c r="P122" s="21">
        <v>71779.17</v>
      </c>
      <c r="Q122" s="21">
        <v>71779.17</v>
      </c>
      <c r="R122" s="21">
        <v>71779.17</v>
      </c>
      <c r="S122" s="21">
        <f>ROUND((J122-K122-L122-M122-N122-O122-P122-Q122-R122)/4,2)</f>
        <v>102541.66</v>
      </c>
      <c r="T122" s="21">
        <f t="shared" ref="T122:U122" si="123">S122</f>
        <v>102541.66</v>
      </c>
      <c r="U122" s="21">
        <f t="shared" si="123"/>
        <v>102541.66</v>
      </c>
      <c r="V122" s="21">
        <f t="shared" si="118"/>
        <v>102541.65999999974</v>
      </c>
      <c r="W122" s="37">
        <f>W121*12</f>
        <v>861350.04</v>
      </c>
      <c r="Y122" s="37"/>
    </row>
    <row r="123" spans="1:25" s="25" customFormat="1" ht="15.75">
      <c r="A123" s="22">
        <v>6</v>
      </c>
      <c r="B123" s="31" t="s">
        <v>102</v>
      </c>
      <c r="C123" s="22" t="s">
        <v>433</v>
      </c>
      <c r="D123" s="22" t="s">
        <v>12</v>
      </c>
      <c r="E123" s="22" t="s">
        <v>11</v>
      </c>
      <c r="F123" s="22"/>
      <c r="G123" s="34">
        <v>1230500</v>
      </c>
      <c r="H123" s="47">
        <v>1</v>
      </c>
      <c r="I123" s="47"/>
      <c r="J123" s="21">
        <v>984400</v>
      </c>
      <c r="K123" s="21">
        <v>71779.17</v>
      </c>
      <c r="L123" s="21">
        <v>71779.17</v>
      </c>
      <c r="M123" s="21">
        <v>71779.17</v>
      </c>
      <c r="N123" s="21">
        <v>71779.17</v>
      </c>
      <c r="O123" s="21">
        <v>71779.17</v>
      </c>
      <c r="P123" s="21">
        <v>71779.17</v>
      </c>
      <c r="Q123" s="21">
        <v>71779.17</v>
      </c>
      <c r="R123" s="21">
        <v>71779.17</v>
      </c>
      <c r="S123" s="21">
        <f>ROUND((J123-K123-L123-M123-N123-O123-P123-Q123-R123)/4,2)</f>
        <v>102541.66</v>
      </c>
      <c r="T123" s="21">
        <f t="shared" ref="T123:U123" si="124">S123</f>
        <v>102541.66</v>
      </c>
      <c r="U123" s="21">
        <f t="shared" si="124"/>
        <v>102541.66</v>
      </c>
      <c r="V123" s="21">
        <f t="shared" si="118"/>
        <v>102541.65999999974</v>
      </c>
      <c r="W123" s="37"/>
      <c r="Y123" s="37"/>
    </row>
    <row r="124" spans="1:25" s="25" customFormat="1" ht="15.75">
      <c r="A124" s="22">
        <v>7</v>
      </c>
      <c r="B124" s="31" t="s">
        <v>103</v>
      </c>
      <c r="C124" s="22" t="s">
        <v>433</v>
      </c>
      <c r="D124" s="22" t="s">
        <v>12</v>
      </c>
      <c r="E124" s="22" t="s">
        <v>11</v>
      </c>
      <c r="F124" s="22"/>
      <c r="G124" s="34">
        <v>1230500</v>
      </c>
      <c r="H124" s="47">
        <v>1</v>
      </c>
      <c r="I124" s="47"/>
      <c r="J124" s="21">
        <v>984400</v>
      </c>
      <c r="K124" s="21">
        <v>71779.17</v>
      </c>
      <c r="L124" s="21">
        <v>71779.17</v>
      </c>
      <c r="M124" s="21">
        <v>71779.17</v>
      </c>
      <c r="N124" s="21">
        <v>71779.17</v>
      </c>
      <c r="O124" s="21">
        <v>71779.17</v>
      </c>
      <c r="P124" s="21">
        <v>71779.17</v>
      </c>
      <c r="Q124" s="21">
        <v>71779.17</v>
      </c>
      <c r="R124" s="21">
        <v>71779.17</v>
      </c>
      <c r="S124" s="21">
        <f t="shared" ref="S124:S132" si="125">ROUND((J124-K124-L124-M124-N124-O124-P124-Q124-R124)/4,2)</f>
        <v>102541.66</v>
      </c>
      <c r="T124" s="21">
        <f t="shared" ref="T124:U124" si="126">S124</f>
        <v>102541.66</v>
      </c>
      <c r="U124" s="21">
        <f t="shared" si="126"/>
        <v>102541.66</v>
      </c>
      <c r="V124" s="21">
        <f t="shared" si="118"/>
        <v>102541.65999999974</v>
      </c>
      <c r="W124" s="37"/>
      <c r="Y124" s="37"/>
    </row>
    <row r="125" spans="1:25" s="25" customFormat="1" ht="15.75">
      <c r="A125" s="22">
        <v>8</v>
      </c>
      <c r="B125" s="31" t="s">
        <v>104</v>
      </c>
      <c r="C125" s="22" t="s">
        <v>433</v>
      </c>
      <c r="D125" s="22" t="s">
        <v>12</v>
      </c>
      <c r="E125" s="22" t="s">
        <v>11</v>
      </c>
      <c r="F125" s="22"/>
      <c r="G125" s="34">
        <v>1230500</v>
      </c>
      <c r="H125" s="47">
        <v>1</v>
      </c>
      <c r="I125" s="47"/>
      <c r="J125" s="21">
        <v>984400</v>
      </c>
      <c r="K125" s="21">
        <v>71779.17</v>
      </c>
      <c r="L125" s="21">
        <v>71779.17</v>
      </c>
      <c r="M125" s="21">
        <v>71779.17</v>
      </c>
      <c r="N125" s="21">
        <v>71779.17</v>
      </c>
      <c r="O125" s="21">
        <v>71779.17</v>
      </c>
      <c r="P125" s="21">
        <v>71779.17</v>
      </c>
      <c r="Q125" s="21">
        <v>71779.17</v>
      </c>
      <c r="R125" s="21">
        <v>71779.17</v>
      </c>
      <c r="S125" s="21">
        <f t="shared" si="125"/>
        <v>102541.66</v>
      </c>
      <c r="T125" s="21">
        <f t="shared" ref="T125:U125" si="127">S125</f>
        <v>102541.66</v>
      </c>
      <c r="U125" s="21">
        <f t="shared" si="127"/>
        <v>102541.66</v>
      </c>
      <c r="V125" s="21">
        <f t="shared" si="118"/>
        <v>102541.65999999974</v>
      </c>
      <c r="W125" s="37"/>
      <c r="X125" s="37"/>
      <c r="Y125" s="37"/>
    </row>
    <row r="126" spans="1:25" s="25" customFormat="1" ht="15.75">
      <c r="A126" s="22">
        <v>9</v>
      </c>
      <c r="B126" s="31" t="s">
        <v>105</v>
      </c>
      <c r="C126" s="22" t="s">
        <v>433</v>
      </c>
      <c r="D126" s="22" t="s">
        <v>12</v>
      </c>
      <c r="E126" s="22" t="s">
        <v>11</v>
      </c>
      <c r="F126" s="22"/>
      <c r="G126" s="34">
        <v>1230500</v>
      </c>
      <c r="H126" s="47">
        <v>1</v>
      </c>
      <c r="I126" s="47"/>
      <c r="J126" s="21">
        <v>984400</v>
      </c>
      <c r="K126" s="21">
        <v>71779.17</v>
      </c>
      <c r="L126" s="21">
        <v>71779.17</v>
      </c>
      <c r="M126" s="21">
        <v>71779.17</v>
      </c>
      <c r="N126" s="21">
        <v>71779.17</v>
      </c>
      <c r="O126" s="21">
        <v>71779.17</v>
      </c>
      <c r="P126" s="21">
        <v>71779.17</v>
      </c>
      <c r="Q126" s="21">
        <v>71779.17</v>
      </c>
      <c r="R126" s="21">
        <v>71779.17</v>
      </c>
      <c r="S126" s="21">
        <f t="shared" si="125"/>
        <v>102541.66</v>
      </c>
      <c r="T126" s="21">
        <f t="shared" ref="T126:U126" si="128">S126</f>
        <v>102541.66</v>
      </c>
      <c r="U126" s="21">
        <f t="shared" si="128"/>
        <v>102541.66</v>
      </c>
      <c r="V126" s="21">
        <f t="shared" si="118"/>
        <v>102541.65999999974</v>
      </c>
      <c r="W126" s="37"/>
      <c r="Y126" s="37"/>
    </row>
    <row r="127" spans="1:25" s="25" customFormat="1" ht="15.75">
      <c r="A127" s="22">
        <v>10</v>
      </c>
      <c r="B127" s="31" t="s">
        <v>106</v>
      </c>
      <c r="C127" s="22" t="s">
        <v>433</v>
      </c>
      <c r="D127" s="22" t="s">
        <v>12</v>
      </c>
      <c r="E127" s="22" t="s">
        <v>11</v>
      </c>
      <c r="F127" s="22"/>
      <c r="G127" s="34">
        <v>1230500</v>
      </c>
      <c r="H127" s="47">
        <v>1</v>
      </c>
      <c r="I127" s="47"/>
      <c r="J127" s="21">
        <v>984400</v>
      </c>
      <c r="K127" s="21">
        <v>71779.17</v>
      </c>
      <c r="L127" s="21">
        <v>71779.17</v>
      </c>
      <c r="M127" s="21">
        <v>71779.17</v>
      </c>
      <c r="N127" s="21">
        <v>71779.17</v>
      </c>
      <c r="O127" s="21">
        <v>71779.17</v>
      </c>
      <c r="P127" s="21">
        <v>71779.17</v>
      </c>
      <c r="Q127" s="21">
        <v>71779.17</v>
      </c>
      <c r="R127" s="21">
        <v>71779.17</v>
      </c>
      <c r="S127" s="21">
        <f t="shared" si="125"/>
        <v>102541.66</v>
      </c>
      <c r="T127" s="21">
        <f t="shared" ref="T127:U127" si="129">S127</f>
        <v>102541.66</v>
      </c>
      <c r="U127" s="21">
        <f t="shared" si="129"/>
        <v>102541.66</v>
      </c>
      <c r="V127" s="21">
        <f t="shared" si="118"/>
        <v>102541.65999999974</v>
      </c>
      <c r="W127" s="37"/>
      <c r="Y127" s="37"/>
    </row>
    <row r="128" spans="1:25" s="25" customFormat="1" ht="15.75">
      <c r="A128" s="22">
        <v>11</v>
      </c>
      <c r="B128" s="31" t="s">
        <v>107</v>
      </c>
      <c r="C128" s="22" t="s">
        <v>433</v>
      </c>
      <c r="D128" s="22" t="s">
        <v>12</v>
      </c>
      <c r="E128" s="22" t="s">
        <v>11</v>
      </c>
      <c r="F128" s="22"/>
      <c r="G128" s="34">
        <v>1230500</v>
      </c>
      <c r="H128" s="47">
        <v>1</v>
      </c>
      <c r="I128" s="47"/>
      <c r="J128" s="21">
        <v>984400</v>
      </c>
      <c r="K128" s="21">
        <v>71779.17</v>
      </c>
      <c r="L128" s="21">
        <v>71779.17</v>
      </c>
      <c r="M128" s="21">
        <v>71779.17</v>
      </c>
      <c r="N128" s="21">
        <v>71779.17</v>
      </c>
      <c r="O128" s="21">
        <v>71779.17</v>
      </c>
      <c r="P128" s="21">
        <v>71779.17</v>
      </c>
      <c r="Q128" s="21">
        <v>71779.17</v>
      </c>
      <c r="R128" s="21">
        <v>71779.17</v>
      </c>
      <c r="S128" s="21">
        <f t="shared" si="125"/>
        <v>102541.66</v>
      </c>
      <c r="T128" s="21">
        <f t="shared" ref="T128:U128" si="130">S128</f>
        <v>102541.66</v>
      </c>
      <c r="U128" s="21">
        <f t="shared" si="130"/>
        <v>102541.66</v>
      </c>
      <c r="V128" s="21">
        <f t="shared" si="118"/>
        <v>102541.65999999974</v>
      </c>
      <c r="W128" s="37"/>
      <c r="Y128" s="37"/>
    </row>
    <row r="129" spans="1:25" s="25" customFormat="1" ht="15.75">
      <c r="A129" s="22">
        <v>12</v>
      </c>
      <c r="B129" s="31" t="s">
        <v>108</v>
      </c>
      <c r="C129" s="22" t="s">
        <v>433</v>
      </c>
      <c r="D129" s="22" t="s">
        <v>12</v>
      </c>
      <c r="E129" s="22" t="s">
        <v>11</v>
      </c>
      <c r="F129" s="22"/>
      <c r="G129" s="34">
        <v>1230500</v>
      </c>
      <c r="H129" s="47">
        <v>1</v>
      </c>
      <c r="I129" s="47"/>
      <c r="J129" s="21">
        <v>984400</v>
      </c>
      <c r="K129" s="21">
        <v>71779.17</v>
      </c>
      <c r="L129" s="21">
        <v>71779.17</v>
      </c>
      <c r="M129" s="21">
        <v>71779.17</v>
      </c>
      <c r="N129" s="21">
        <v>71779.17</v>
      </c>
      <c r="O129" s="21">
        <v>71779.17</v>
      </c>
      <c r="P129" s="21">
        <v>71779.17</v>
      </c>
      <c r="Q129" s="21">
        <v>71779.17</v>
      </c>
      <c r="R129" s="21">
        <v>71779.17</v>
      </c>
      <c r="S129" s="21">
        <f t="shared" si="125"/>
        <v>102541.66</v>
      </c>
      <c r="T129" s="21">
        <f t="shared" ref="T129:U129" si="131">S129</f>
        <v>102541.66</v>
      </c>
      <c r="U129" s="21">
        <f t="shared" si="131"/>
        <v>102541.66</v>
      </c>
      <c r="V129" s="21">
        <f t="shared" si="118"/>
        <v>102541.65999999974</v>
      </c>
      <c r="W129" s="37"/>
      <c r="Y129" s="37"/>
    </row>
    <row r="130" spans="1:25" s="25" customFormat="1" ht="15.75">
      <c r="A130" s="22">
        <v>13</v>
      </c>
      <c r="B130" s="31" t="s">
        <v>110</v>
      </c>
      <c r="C130" s="22" t="s">
        <v>433</v>
      </c>
      <c r="D130" s="22" t="s">
        <v>12</v>
      </c>
      <c r="E130" s="22" t="s">
        <v>11</v>
      </c>
      <c r="F130" s="22"/>
      <c r="G130" s="34">
        <v>1230500</v>
      </c>
      <c r="H130" s="47">
        <v>1</v>
      </c>
      <c r="I130" s="47"/>
      <c r="J130" s="21">
        <v>984400</v>
      </c>
      <c r="K130" s="21">
        <v>71779.17</v>
      </c>
      <c r="L130" s="21">
        <v>71779.17</v>
      </c>
      <c r="M130" s="21">
        <v>71779.17</v>
      </c>
      <c r="N130" s="21">
        <v>71779.17</v>
      </c>
      <c r="O130" s="21">
        <v>71779.17</v>
      </c>
      <c r="P130" s="21">
        <v>71779.17</v>
      </c>
      <c r="Q130" s="21">
        <v>71779.17</v>
      </c>
      <c r="R130" s="21">
        <v>71779.17</v>
      </c>
      <c r="S130" s="21">
        <f t="shared" si="125"/>
        <v>102541.66</v>
      </c>
      <c r="T130" s="21">
        <f t="shared" ref="T130:U130" si="132">S130</f>
        <v>102541.66</v>
      </c>
      <c r="U130" s="21">
        <f t="shared" si="132"/>
        <v>102541.66</v>
      </c>
      <c r="V130" s="21">
        <f t="shared" si="118"/>
        <v>102541.65999999974</v>
      </c>
      <c r="W130" s="37"/>
      <c r="Y130" s="37"/>
    </row>
    <row r="131" spans="1:25" s="25" customFormat="1" ht="15.75">
      <c r="A131" s="22">
        <v>14</v>
      </c>
      <c r="B131" s="31" t="s">
        <v>111</v>
      </c>
      <c r="C131" s="22" t="s">
        <v>433</v>
      </c>
      <c r="D131" s="22" t="s">
        <v>12</v>
      </c>
      <c r="E131" s="22" t="s">
        <v>11</v>
      </c>
      <c r="F131" s="22"/>
      <c r="G131" s="34">
        <v>1230500</v>
      </c>
      <c r="H131" s="47">
        <v>1</v>
      </c>
      <c r="I131" s="47"/>
      <c r="J131" s="21">
        <v>984400</v>
      </c>
      <c r="K131" s="21">
        <v>71779.17</v>
      </c>
      <c r="L131" s="21">
        <v>71779.17</v>
      </c>
      <c r="M131" s="21">
        <v>71779.17</v>
      </c>
      <c r="N131" s="21">
        <v>71779.17</v>
      </c>
      <c r="O131" s="21">
        <v>71779.17</v>
      </c>
      <c r="P131" s="21">
        <v>71779.17</v>
      </c>
      <c r="Q131" s="21">
        <v>71779.17</v>
      </c>
      <c r="R131" s="21">
        <v>71779.17</v>
      </c>
      <c r="S131" s="21">
        <f t="shared" si="125"/>
        <v>102541.66</v>
      </c>
      <c r="T131" s="21">
        <f t="shared" ref="T131:U131" si="133">S131</f>
        <v>102541.66</v>
      </c>
      <c r="U131" s="21">
        <f t="shared" si="133"/>
        <v>102541.66</v>
      </c>
      <c r="V131" s="21">
        <f t="shared" si="118"/>
        <v>102541.65999999974</v>
      </c>
      <c r="W131" s="37"/>
      <c r="Y131" s="37"/>
    </row>
    <row r="132" spans="1:25" s="25" customFormat="1" ht="15.75">
      <c r="A132" s="22">
        <v>15</v>
      </c>
      <c r="B132" s="31" t="s">
        <v>112</v>
      </c>
      <c r="C132" s="22" t="s">
        <v>433</v>
      </c>
      <c r="D132" s="22" t="s">
        <v>12</v>
      </c>
      <c r="E132" s="22" t="s">
        <v>11</v>
      </c>
      <c r="F132" s="22"/>
      <c r="G132" s="34">
        <v>1230500</v>
      </c>
      <c r="H132" s="47">
        <v>1</v>
      </c>
      <c r="I132" s="47"/>
      <c r="J132" s="21">
        <v>984400</v>
      </c>
      <c r="K132" s="21">
        <v>71779.17</v>
      </c>
      <c r="L132" s="21">
        <v>71779.17</v>
      </c>
      <c r="M132" s="21">
        <v>71779.17</v>
      </c>
      <c r="N132" s="21">
        <v>71779.17</v>
      </c>
      <c r="O132" s="21">
        <v>71779.17</v>
      </c>
      <c r="P132" s="21">
        <v>71779.17</v>
      </c>
      <c r="Q132" s="21">
        <v>71779.17</v>
      </c>
      <c r="R132" s="21">
        <v>71779.17</v>
      </c>
      <c r="S132" s="21">
        <f t="shared" si="125"/>
        <v>102541.66</v>
      </c>
      <c r="T132" s="21">
        <f t="shared" ref="T132:U132" si="134">S132</f>
        <v>102541.66</v>
      </c>
      <c r="U132" s="21">
        <f t="shared" si="134"/>
        <v>102541.66</v>
      </c>
      <c r="V132" s="21">
        <f t="shared" si="118"/>
        <v>102541.65999999974</v>
      </c>
      <c r="W132" s="37"/>
      <c r="Y132" s="37"/>
    </row>
    <row r="133" spans="1:25" ht="15.75">
      <c r="A133" s="15">
        <f>16-1</f>
        <v>15</v>
      </c>
      <c r="B133" s="6" t="s">
        <v>25</v>
      </c>
      <c r="C133" s="12"/>
      <c r="D133" s="12"/>
      <c r="E133" s="12"/>
      <c r="F133" s="12"/>
      <c r="G133" s="8"/>
      <c r="H133" s="8"/>
      <c r="I133" s="48"/>
      <c r="J133" s="9">
        <f>SUM(J118:J132)</f>
        <v>12469067</v>
      </c>
      <c r="K133" s="9">
        <f>SUM(K118:K132)</f>
        <v>907493.79000000015</v>
      </c>
      <c r="L133" s="9">
        <f t="shared" ref="L133:U133" si="135">SUM(L118:L132)</f>
        <v>907493.79000000015</v>
      </c>
      <c r="M133" s="9">
        <f t="shared" si="135"/>
        <v>907493.79000000015</v>
      </c>
      <c r="N133" s="9">
        <f t="shared" si="135"/>
        <v>907493.79000000015</v>
      </c>
      <c r="O133" s="9">
        <f t="shared" si="135"/>
        <v>907493.79000000015</v>
      </c>
      <c r="P133" s="9">
        <f t="shared" si="135"/>
        <v>907493.79000000015</v>
      </c>
      <c r="Q133" s="9">
        <f t="shared" si="135"/>
        <v>907493.79000000015</v>
      </c>
      <c r="R133" s="9">
        <f t="shared" si="135"/>
        <v>907493.79000000015</v>
      </c>
      <c r="S133" s="9">
        <f>SUM(S118:S132)</f>
        <v>1302279.18</v>
      </c>
      <c r="T133" s="9">
        <f t="shared" si="135"/>
        <v>1302279.18</v>
      </c>
      <c r="U133" s="9">
        <f t="shared" si="135"/>
        <v>1302279.18</v>
      </c>
      <c r="V133" s="9">
        <f>SUM(V118:V132)</f>
        <v>1302279.1399999966</v>
      </c>
      <c r="W133" s="37"/>
      <c r="X133" s="25"/>
      <c r="Y133" s="37"/>
    </row>
    <row r="134" spans="1:25" ht="24.95" customHeight="1">
      <c r="A134" s="64" t="s">
        <v>426</v>
      </c>
      <c r="B134" s="65"/>
      <c r="C134" s="65"/>
      <c r="D134" s="65"/>
      <c r="E134" s="65"/>
      <c r="F134" s="65"/>
      <c r="G134" s="65"/>
      <c r="H134" s="65"/>
      <c r="I134" s="65"/>
      <c r="J134" s="65"/>
      <c r="K134" s="66"/>
      <c r="L134" s="44"/>
      <c r="W134" s="25"/>
      <c r="X134" s="25"/>
      <c r="Y134" s="37"/>
    </row>
    <row r="135" spans="1:25" s="25" customFormat="1" ht="15.75">
      <c r="A135" s="22">
        <v>1</v>
      </c>
      <c r="B135" s="10" t="s">
        <v>131</v>
      </c>
      <c r="C135" s="22" t="s">
        <v>10</v>
      </c>
      <c r="D135" s="4" t="s">
        <v>11</v>
      </c>
      <c r="E135" s="4" t="s">
        <v>11</v>
      </c>
      <c r="F135" s="4" t="s">
        <v>12</v>
      </c>
      <c r="G135" s="34">
        <v>1230500</v>
      </c>
      <c r="H135" s="47">
        <v>0.15</v>
      </c>
      <c r="I135" s="49"/>
      <c r="J135" s="21">
        <v>292244</v>
      </c>
      <c r="K135" s="21">
        <v>51270.83</v>
      </c>
      <c r="L135" s="21">
        <v>51270.83</v>
      </c>
      <c r="M135" s="21">
        <v>51270.83</v>
      </c>
      <c r="N135" s="21">
        <v>15381.28</v>
      </c>
      <c r="O135" s="21">
        <v>15381.28</v>
      </c>
      <c r="P135" s="21">
        <v>15381.28</v>
      </c>
      <c r="Q135" s="21">
        <v>15381.28</v>
      </c>
      <c r="R135" s="21">
        <f t="shared" ref="R135:U135" si="136">Q135</f>
        <v>15381.28</v>
      </c>
      <c r="S135" s="21">
        <f t="shared" si="136"/>
        <v>15381.28</v>
      </c>
      <c r="T135" s="21">
        <f t="shared" si="136"/>
        <v>15381.28</v>
      </c>
      <c r="U135" s="21">
        <f t="shared" si="136"/>
        <v>15381.28</v>
      </c>
      <c r="V135" s="21">
        <f>J135-K135-L135-M135-N135-O135-P135-Q135-R135-S135-T135-U135</f>
        <v>15381.269999999959</v>
      </c>
      <c r="Y135" s="37"/>
    </row>
    <row r="136" spans="1:25" s="25" customFormat="1" ht="15.75">
      <c r="A136" s="22">
        <v>2</v>
      </c>
      <c r="B136" s="10" t="s">
        <v>135</v>
      </c>
      <c r="C136" s="22" t="s">
        <v>10</v>
      </c>
      <c r="D136" s="4" t="s">
        <v>11</v>
      </c>
      <c r="E136" s="4" t="s">
        <v>11</v>
      </c>
      <c r="F136" s="4" t="s">
        <v>12</v>
      </c>
      <c r="G136" s="34">
        <v>1230500</v>
      </c>
      <c r="H136" s="47">
        <v>0.15</v>
      </c>
      <c r="I136" s="49"/>
      <c r="J136" s="21">
        <v>292244</v>
      </c>
      <c r="K136" s="21">
        <v>51270.83</v>
      </c>
      <c r="L136" s="21">
        <v>51270.83</v>
      </c>
      <c r="M136" s="21">
        <v>51270.83</v>
      </c>
      <c r="N136" s="21">
        <v>15381.28</v>
      </c>
      <c r="O136" s="21">
        <v>15381.28</v>
      </c>
      <c r="P136" s="21">
        <v>15381.28</v>
      </c>
      <c r="Q136" s="21">
        <v>15381.28</v>
      </c>
      <c r="R136" s="21">
        <f t="shared" ref="R136:U136" si="137">Q136</f>
        <v>15381.28</v>
      </c>
      <c r="S136" s="21">
        <f t="shared" si="137"/>
        <v>15381.28</v>
      </c>
      <c r="T136" s="21">
        <f t="shared" si="137"/>
        <v>15381.28</v>
      </c>
      <c r="U136" s="21">
        <f t="shared" si="137"/>
        <v>15381.28</v>
      </c>
      <c r="V136" s="21">
        <f>J136-K136-L136-M136-N136-O136-P136-Q136-R136-S136-T136-U136</f>
        <v>15381.269999999959</v>
      </c>
      <c r="Y136" s="37"/>
    </row>
    <row r="137" spans="1:25" s="25" customFormat="1" ht="15.75">
      <c r="A137" s="22">
        <v>3</v>
      </c>
      <c r="B137" s="10" t="s">
        <v>130</v>
      </c>
      <c r="C137" s="22" t="s">
        <v>10</v>
      </c>
      <c r="D137" s="4" t="s">
        <v>11</v>
      </c>
      <c r="E137" s="4" t="s">
        <v>11</v>
      </c>
      <c r="F137" s="4" t="s">
        <v>12</v>
      </c>
      <c r="G137" s="34">
        <v>1230500</v>
      </c>
      <c r="H137" s="47">
        <v>0.15</v>
      </c>
      <c r="I137" s="49"/>
      <c r="J137" s="21">
        <v>292244</v>
      </c>
      <c r="K137" s="21">
        <v>51270.83</v>
      </c>
      <c r="L137" s="21">
        <v>51270.83</v>
      </c>
      <c r="M137" s="21">
        <v>51270.83</v>
      </c>
      <c r="N137" s="21">
        <v>15381.28</v>
      </c>
      <c r="O137" s="21">
        <v>15381.28</v>
      </c>
      <c r="P137" s="21">
        <v>15381.28</v>
      </c>
      <c r="Q137" s="21">
        <v>15381.28</v>
      </c>
      <c r="R137" s="21">
        <f t="shared" ref="R137:U137" si="138">Q137</f>
        <v>15381.28</v>
      </c>
      <c r="S137" s="21">
        <f t="shared" si="138"/>
        <v>15381.28</v>
      </c>
      <c r="T137" s="21">
        <f t="shared" si="138"/>
        <v>15381.28</v>
      </c>
      <c r="U137" s="21">
        <f t="shared" si="138"/>
        <v>15381.28</v>
      </c>
      <c r="V137" s="21">
        <f>J137-K137-L137-M137-N137-O137-P137-Q137-R137-S137-T137-U137</f>
        <v>15381.269999999959</v>
      </c>
      <c r="Y137" s="37"/>
    </row>
    <row r="138" spans="1:25" s="25" customFormat="1" ht="15.75">
      <c r="A138" s="22">
        <v>4</v>
      </c>
      <c r="B138" s="10" t="s">
        <v>128</v>
      </c>
      <c r="C138" s="22" t="s">
        <v>433</v>
      </c>
      <c r="D138" s="4" t="s">
        <v>12</v>
      </c>
      <c r="E138" s="4" t="s">
        <v>11</v>
      </c>
      <c r="F138" s="4"/>
      <c r="G138" s="34">
        <v>1230500</v>
      </c>
      <c r="H138" s="47" t="s">
        <v>11</v>
      </c>
      <c r="I138" s="49"/>
      <c r="J138" s="21">
        <f>K138+L138+M138+N138+O138+P138+Q138</f>
        <v>107668.75</v>
      </c>
      <c r="K138" s="21">
        <v>15381.25</v>
      </c>
      <c r="L138" s="21">
        <v>15381.25</v>
      </c>
      <c r="M138" s="21">
        <v>15381.25</v>
      </c>
      <c r="N138" s="21">
        <v>15381.25</v>
      </c>
      <c r="O138" s="21">
        <v>15381.25</v>
      </c>
      <c r="P138" s="21">
        <v>15381.25</v>
      </c>
      <c r="Q138" s="21">
        <v>15381.25</v>
      </c>
      <c r="R138" s="21">
        <v>0</v>
      </c>
      <c r="S138" s="21">
        <v>0</v>
      </c>
      <c r="T138" s="21">
        <v>0</v>
      </c>
      <c r="U138" s="21">
        <v>0</v>
      </c>
      <c r="V138" s="21">
        <v>0</v>
      </c>
      <c r="Y138" s="37"/>
    </row>
    <row r="139" spans="1:25" s="25" customFormat="1" ht="15.75">
      <c r="A139" s="22">
        <v>5</v>
      </c>
      <c r="B139" s="10" t="s">
        <v>126</v>
      </c>
      <c r="C139" s="22" t="s">
        <v>433</v>
      </c>
      <c r="D139" s="4" t="s">
        <v>12</v>
      </c>
      <c r="E139" s="4" t="s">
        <v>11</v>
      </c>
      <c r="F139" s="4"/>
      <c r="G139" s="34">
        <v>1230500</v>
      </c>
      <c r="H139" s="47" t="s">
        <v>11</v>
      </c>
      <c r="I139" s="49"/>
      <c r="J139" s="21">
        <f t="shared" ref="J139:J140" si="139">K139+L139+M139+N139+O139+P139+Q139</f>
        <v>107668.75</v>
      </c>
      <c r="K139" s="21">
        <v>15381.25</v>
      </c>
      <c r="L139" s="21">
        <v>15381.25</v>
      </c>
      <c r="M139" s="21">
        <v>15381.25</v>
      </c>
      <c r="N139" s="21">
        <v>15381.25</v>
      </c>
      <c r="O139" s="21">
        <v>15381.25</v>
      </c>
      <c r="P139" s="21">
        <v>15381.25</v>
      </c>
      <c r="Q139" s="21">
        <v>15381.25</v>
      </c>
      <c r="R139" s="21">
        <v>0</v>
      </c>
      <c r="S139" s="21">
        <v>0</v>
      </c>
      <c r="T139" s="21">
        <v>0</v>
      </c>
      <c r="U139" s="21">
        <v>0</v>
      </c>
      <c r="V139" s="21">
        <v>0</v>
      </c>
      <c r="Y139" s="37"/>
    </row>
    <row r="140" spans="1:25" s="25" customFormat="1" ht="15.75">
      <c r="A140" s="22">
        <v>6</v>
      </c>
      <c r="B140" s="10" t="s">
        <v>127</v>
      </c>
      <c r="C140" s="22" t="s">
        <v>433</v>
      </c>
      <c r="D140" s="4" t="s">
        <v>12</v>
      </c>
      <c r="E140" s="4" t="s">
        <v>11</v>
      </c>
      <c r="F140" s="4"/>
      <c r="G140" s="34">
        <v>1230500</v>
      </c>
      <c r="H140" s="47" t="s">
        <v>11</v>
      </c>
      <c r="I140" s="49"/>
      <c r="J140" s="21">
        <f t="shared" si="139"/>
        <v>107668.75</v>
      </c>
      <c r="K140" s="21">
        <v>15381.25</v>
      </c>
      <c r="L140" s="21">
        <v>15381.25</v>
      </c>
      <c r="M140" s="21">
        <v>15381.25</v>
      </c>
      <c r="N140" s="21">
        <v>15381.25</v>
      </c>
      <c r="O140" s="21">
        <v>15381.25</v>
      </c>
      <c r="P140" s="21">
        <v>15381.25</v>
      </c>
      <c r="Q140" s="21">
        <v>15381.25</v>
      </c>
      <c r="R140" s="21">
        <v>0</v>
      </c>
      <c r="S140" s="21">
        <v>0</v>
      </c>
      <c r="T140" s="21">
        <v>0</v>
      </c>
      <c r="U140" s="21">
        <v>0</v>
      </c>
      <c r="V140" s="21">
        <v>0</v>
      </c>
      <c r="Y140" s="37"/>
    </row>
    <row r="141" spans="1:25" s="40" customFormat="1" ht="15.75">
      <c r="A141" s="22">
        <v>7</v>
      </c>
      <c r="B141" s="39" t="s">
        <v>133</v>
      </c>
      <c r="C141" s="22" t="s">
        <v>433</v>
      </c>
      <c r="D141" s="4" t="s">
        <v>12</v>
      </c>
      <c r="E141" s="4" t="s">
        <v>11</v>
      </c>
      <c r="F141" s="4"/>
      <c r="G141" s="34">
        <v>1230500</v>
      </c>
      <c r="H141" s="47">
        <v>0.15</v>
      </c>
      <c r="I141" s="49"/>
      <c r="J141" s="21">
        <v>184575</v>
      </c>
      <c r="K141" s="21">
        <v>15381.25</v>
      </c>
      <c r="L141" s="21">
        <v>15381.25</v>
      </c>
      <c r="M141" s="21">
        <v>15381.25</v>
      </c>
      <c r="N141" s="21">
        <v>15381.25</v>
      </c>
      <c r="O141" s="21">
        <v>15381.25</v>
      </c>
      <c r="P141" s="21">
        <v>15381.25</v>
      </c>
      <c r="Q141" s="21">
        <v>15381.25</v>
      </c>
      <c r="R141" s="21">
        <f t="shared" ref="R141:U141" si="140">Q141</f>
        <v>15381.25</v>
      </c>
      <c r="S141" s="21">
        <f t="shared" si="140"/>
        <v>15381.25</v>
      </c>
      <c r="T141" s="21">
        <f t="shared" si="140"/>
        <v>15381.25</v>
      </c>
      <c r="U141" s="21">
        <f t="shared" si="140"/>
        <v>15381.25</v>
      </c>
      <c r="V141" s="21">
        <f t="shared" ref="V141:V154" si="141">J141-K141-L141-M141-N141-O141-P141-Q141-R141-S141-T141-U141</f>
        <v>15381.25</v>
      </c>
      <c r="Y141" s="41"/>
    </row>
    <row r="142" spans="1:25" s="25" customFormat="1" ht="15.75">
      <c r="A142" s="22">
        <v>8</v>
      </c>
      <c r="B142" s="10" t="s">
        <v>144</v>
      </c>
      <c r="C142" s="22" t="s">
        <v>433</v>
      </c>
      <c r="D142" s="4" t="s">
        <v>12</v>
      </c>
      <c r="E142" s="4" t="s">
        <v>11</v>
      </c>
      <c r="F142" s="4"/>
      <c r="G142" s="34">
        <v>1230500</v>
      </c>
      <c r="H142" s="47">
        <v>0.5</v>
      </c>
      <c r="I142" s="49"/>
      <c r="J142" s="21">
        <v>615250</v>
      </c>
      <c r="K142" s="21">
        <v>51270.83</v>
      </c>
      <c r="L142" s="21">
        <v>51270.83</v>
      </c>
      <c r="M142" s="21">
        <v>51270.83</v>
      </c>
      <c r="N142" s="21">
        <v>51270.83</v>
      </c>
      <c r="O142" s="21">
        <v>51270.83</v>
      </c>
      <c r="P142" s="21">
        <v>51270.83</v>
      </c>
      <c r="Q142" s="21">
        <v>51270.83</v>
      </c>
      <c r="R142" s="21">
        <f t="shared" ref="R142:U142" si="142">Q142</f>
        <v>51270.83</v>
      </c>
      <c r="S142" s="21">
        <f t="shared" si="142"/>
        <v>51270.83</v>
      </c>
      <c r="T142" s="21">
        <f t="shared" si="142"/>
        <v>51270.83</v>
      </c>
      <c r="U142" s="21">
        <f t="shared" si="142"/>
        <v>51270.83</v>
      </c>
      <c r="V142" s="21">
        <f t="shared" si="141"/>
        <v>51270.869999999908</v>
      </c>
      <c r="Y142" s="37"/>
    </row>
    <row r="143" spans="1:25" s="25" customFormat="1" ht="15.75">
      <c r="A143" s="22">
        <v>9</v>
      </c>
      <c r="B143" s="10" t="s">
        <v>132</v>
      </c>
      <c r="C143" s="22" t="s">
        <v>433</v>
      </c>
      <c r="D143" s="4" t="s">
        <v>12</v>
      </c>
      <c r="E143" s="4" t="s">
        <v>11</v>
      </c>
      <c r="F143" s="4"/>
      <c r="G143" s="34">
        <v>1230500</v>
      </c>
      <c r="H143" s="47">
        <v>0.5</v>
      </c>
      <c r="I143" s="49"/>
      <c r="J143" s="21">
        <v>615250</v>
      </c>
      <c r="K143" s="21">
        <v>51270.83</v>
      </c>
      <c r="L143" s="21">
        <v>51270.83</v>
      </c>
      <c r="M143" s="21">
        <v>51270.83</v>
      </c>
      <c r="N143" s="21">
        <v>51270.83</v>
      </c>
      <c r="O143" s="21">
        <v>51270.83</v>
      </c>
      <c r="P143" s="21">
        <v>51270.83</v>
      </c>
      <c r="Q143" s="21">
        <v>51270.83</v>
      </c>
      <c r="R143" s="21">
        <f t="shared" ref="R143:U143" si="143">Q143</f>
        <v>51270.83</v>
      </c>
      <c r="S143" s="21">
        <f t="shared" si="143"/>
        <v>51270.83</v>
      </c>
      <c r="T143" s="21">
        <f t="shared" si="143"/>
        <v>51270.83</v>
      </c>
      <c r="U143" s="21">
        <f t="shared" si="143"/>
        <v>51270.83</v>
      </c>
      <c r="V143" s="21">
        <f t="shared" si="141"/>
        <v>51270.869999999908</v>
      </c>
      <c r="Y143" s="37"/>
    </row>
    <row r="144" spans="1:25" s="25" customFormat="1" ht="15.75">
      <c r="A144" s="22">
        <v>10</v>
      </c>
      <c r="B144" s="31" t="s">
        <v>137</v>
      </c>
      <c r="C144" s="22" t="s">
        <v>433</v>
      </c>
      <c r="D144" s="22" t="s">
        <v>12</v>
      </c>
      <c r="E144" s="22" t="s">
        <v>11</v>
      </c>
      <c r="F144" s="22"/>
      <c r="G144" s="34">
        <v>1230500</v>
      </c>
      <c r="H144" s="47">
        <v>0.7</v>
      </c>
      <c r="I144" s="47"/>
      <c r="J144" s="21">
        <v>861350</v>
      </c>
      <c r="K144" s="21">
        <v>71779.17</v>
      </c>
      <c r="L144" s="21">
        <v>71779.17</v>
      </c>
      <c r="M144" s="21">
        <v>71779.17</v>
      </c>
      <c r="N144" s="21">
        <v>71779.17</v>
      </c>
      <c r="O144" s="21">
        <v>71779.17</v>
      </c>
      <c r="P144" s="21">
        <v>71779.17</v>
      </c>
      <c r="Q144" s="21">
        <v>71779.17</v>
      </c>
      <c r="R144" s="21">
        <f t="shared" ref="R144:U144" si="144">Q144</f>
        <v>71779.17</v>
      </c>
      <c r="S144" s="21">
        <f t="shared" si="144"/>
        <v>71779.17</v>
      </c>
      <c r="T144" s="21">
        <f t="shared" si="144"/>
        <v>71779.17</v>
      </c>
      <c r="U144" s="21">
        <f t="shared" si="144"/>
        <v>71779.17</v>
      </c>
      <c r="V144" s="21">
        <f t="shared" si="141"/>
        <v>71779.129999999932</v>
      </c>
      <c r="Y144" s="37"/>
    </row>
    <row r="145" spans="1:25" s="25" customFormat="1" ht="15.75">
      <c r="A145" s="22">
        <v>11</v>
      </c>
      <c r="B145" s="10" t="s">
        <v>420</v>
      </c>
      <c r="C145" s="22" t="s">
        <v>433</v>
      </c>
      <c r="D145" s="4" t="s">
        <v>12</v>
      </c>
      <c r="E145" s="4" t="s">
        <v>11</v>
      </c>
      <c r="F145" s="4"/>
      <c r="G145" s="34">
        <v>1230500</v>
      </c>
      <c r="H145" s="47">
        <v>0.7</v>
      </c>
      <c r="I145" s="49"/>
      <c r="J145" s="21">
        <v>799825</v>
      </c>
      <c r="K145" s="21">
        <v>51270.83</v>
      </c>
      <c r="L145" s="21">
        <v>51270.83</v>
      </c>
      <c r="M145" s="21">
        <v>51270.83</v>
      </c>
      <c r="N145" s="21">
        <v>71779.17</v>
      </c>
      <c r="O145" s="21">
        <v>71779.17</v>
      </c>
      <c r="P145" s="21">
        <v>71779.17</v>
      </c>
      <c r="Q145" s="21">
        <v>71779.17</v>
      </c>
      <c r="R145" s="21">
        <f t="shared" ref="R145:U145" si="145">Q145</f>
        <v>71779.17</v>
      </c>
      <c r="S145" s="21">
        <f t="shared" si="145"/>
        <v>71779.17</v>
      </c>
      <c r="T145" s="21">
        <f t="shared" si="145"/>
        <v>71779.17</v>
      </c>
      <c r="U145" s="21">
        <f t="shared" si="145"/>
        <v>71779.17</v>
      </c>
      <c r="V145" s="21">
        <f>J145-K145-L145-M145-N145-O145-P145-Q145-R145-S145-T145-U145</f>
        <v>71779.150000000183</v>
      </c>
      <c r="Y145" s="37"/>
    </row>
    <row r="146" spans="1:25" s="25" customFormat="1" ht="15.75">
      <c r="A146" s="22">
        <v>12</v>
      </c>
      <c r="B146" s="31" t="s">
        <v>142</v>
      </c>
      <c r="C146" s="22" t="s">
        <v>433</v>
      </c>
      <c r="D146" s="22" t="s">
        <v>12</v>
      </c>
      <c r="E146" s="22" t="s">
        <v>11</v>
      </c>
      <c r="F146" s="22"/>
      <c r="G146" s="34">
        <v>1230500</v>
      </c>
      <c r="H146" s="47">
        <v>0.7</v>
      </c>
      <c r="I146" s="47"/>
      <c r="J146" s="21">
        <v>861350</v>
      </c>
      <c r="K146" s="21">
        <v>71779.17</v>
      </c>
      <c r="L146" s="21">
        <v>71779.17</v>
      </c>
      <c r="M146" s="21">
        <v>71779.17</v>
      </c>
      <c r="N146" s="21">
        <v>71779.17</v>
      </c>
      <c r="O146" s="21">
        <v>71779.17</v>
      </c>
      <c r="P146" s="21">
        <v>71779.17</v>
      </c>
      <c r="Q146" s="21">
        <v>71779.17</v>
      </c>
      <c r="R146" s="21">
        <f t="shared" ref="R146:U146" si="146">Q146</f>
        <v>71779.17</v>
      </c>
      <c r="S146" s="21">
        <f t="shared" si="146"/>
        <v>71779.17</v>
      </c>
      <c r="T146" s="21">
        <f t="shared" si="146"/>
        <v>71779.17</v>
      </c>
      <c r="U146" s="21">
        <f t="shared" si="146"/>
        <v>71779.17</v>
      </c>
      <c r="V146" s="21">
        <f t="shared" si="141"/>
        <v>71779.129999999932</v>
      </c>
      <c r="Y146" s="37"/>
    </row>
    <row r="147" spans="1:25" s="25" customFormat="1" ht="15.75">
      <c r="A147" s="22">
        <v>13</v>
      </c>
      <c r="B147" s="31" t="s">
        <v>141</v>
      </c>
      <c r="C147" s="22" t="s">
        <v>433</v>
      </c>
      <c r="D147" s="22" t="s">
        <v>12</v>
      </c>
      <c r="E147" s="22" t="s">
        <v>11</v>
      </c>
      <c r="F147" s="22"/>
      <c r="G147" s="34">
        <v>1230500</v>
      </c>
      <c r="H147" s="47">
        <v>0.7</v>
      </c>
      <c r="I147" s="47"/>
      <c r="J147" s="21">
        <v>861350</v>
      </c>
      <c r="K147" s="21">
        <v>71779.17</v>
      </c>
      <c r="L147" s="21">
        <v>71779.17</v>
      </c>
      <c r="M147" s="21">
        <v>71779.17</v>
      </c>
      <c r="N147" s="21">
        <v>71779.17</v>
      </c>
      <c r="O147" s="21">
        <v>71779.17</v>
      </c>
      <c r="P147" s="21">
        <v>71779.17</v>
      </c>
      <c r="Q147" s="21">
        <v>71779.17</v>
      </c>
      <c r="R147" s="21">
        <f t="shared" ref="R147:U147" si="147">Q147</f>
        <v>71779.17</v>
      </c>
      <c r="S147" s="21">
        <f t="shared" si="147"/>
        <v>71779.17</v>
      </c>
      <c r="T147" s="21">
        <f t="shared" si="147"/>
        <v>71779.17</v>
      </c>
      <c r="U147" s="21">
        <f t="shared" si="147"/>
        <v>71779.17</v>
      </c>
      <c r="V147" s="21">
        <f t="shared" si="141"/>
        <v>71779.129999999932</v>
      </c>
      <c r="Y147" s="37"/>
    </row>
    <row r="148" spans="1:25" s="40" customFormat="1" ht="15.75">
      <c r="A148" s="22">
        <v>14</v>
      </c>
      <c r="B148" s="10" t="s">
        <v>140</v>
      </c>
      <c r="C148" s="22" t="s">
        <v>433</v>
      </c>
      <c r="D148" s="4" t="s">
        <v>12</v>
      </c>
      <c r="E148" s="4" t="s">
        <v>11</v>
      </c>
      <c r="F148" s="4"/>
      <c r="G148" s="34">
        <v>1230500</v>
      </c>
      <c r="H148" s="47">
        <v>0.7</v>
      </c>
      <c r="I148" s="49"/>
      <c r="J148" s="21">
        <v>861350</v>
      </c>
      <c r="K148" s="21">
        <v>71779.17</v>
      </c>
      <c r="L148" s="21">
        <v>71779.17</v>
      </c>
      <c r="M148" s="21">
        <v>71779.17</v>
      </c>
      <c r="N148" s="21">
        <v>71779.17</v>
      </c>
      <c r="O148" s="21">
        <v>71779.17</v>
      </c>
      <c r="P148" s="21">
        <v>71779.17</v>
      </c>
      <c r="Q148" s="21">
        <v>71779.17</v>
      </c>
      <c r="R148" s="21">
        <f t="shared" ref="R148:U148" si="148">Q148</f>
        <v>71779.17</v>
      </c>
      <c r="S148" s="21">
        <f t="shared" si="148"/>
        <v>71779.17</v>
      </c>
      <c r="T148" s="21">
        <f t="shared" si="148"/>
        <v>71779.17</v>
      </c>
      <c r="U148" s="21">
        <f t="shared" si="148"/>
        <v>71779.17</v>
      </c>
      <c r="V148" s="21">
        <f t="shared" si="141"/>
        <v>71779.129999999932</v>
      </c>
      <c r="Y148" s="41"/>
    </row>
    <row r="149" spans="1:25" s="25" customFormat="1" ht="15.75">
      <c r="A149" s="22">
        <v>15</v>
      </c>
      <c r="B149" s="31" t="s">
        <v>138</v>
      </c>
      <c r="C149" s="22" t="s">
        <v>433</v>
      </c>
      <c r="D149" s="22" t="s">
        <v>12</v>
      </c>
      <c r="E149" s="22" t="s">
        <v>11</v>
      </c>
      <c r="F149" s="22"/>
      <c r="G149" s="34">
        <v>1230500</v>
      </c>
      <c r="H149" s="47">
        <v>0.7</v>
      </c>
      <c r="I149" s="47"/>
      <c r="J149" s="21">
        <v>861350</v>
      </c>
      <c r="K149" s="21">
        <v>71779.17</v>
      </c>
      <c r="L149" s="21">
        <v>71779.17</v>
      </c>
      <c r="M149" s="21">
        <v>71779.17</v>
      </c>
      <c r="N149" s="21">
        <v>71779.17</v>
      </c>
      <c r="O149" s="21">
        <v>71779.17</v>
      </c>
      <c r="P149" s="21">
        <v>71779.17</v>
      </c>
      <c r="Q149" s="21">
        <v>71779.17</v>
      </c>
      <c r="R149" s="21">
        <f t="shared" ref="R149:U149" si="149">Q149</f>
        <v>71779.17</v>
      </c>
      <c r="S149" s="21">
        <f t="shared" si="149"/>
        <v>71779.17</v>
      </c>
      <c r="T149" s="21">
        <f t="shared" si="149"/>
        <v>71779.17</v>
      </c>
      <c r="U149" s="21">
        <f t="shared" si="149"/>
        <v>71779.17</v>
      </c>
      <c r="V149" s="21">
        <f t="shared" si="141"/>
        <v>71779.129999999932</v>
      </c>
      <c r="Y149" s="37"/>
    </row>
    <row r="150" spans="1:25" s="25" customFormat="1" ht="15.75">
      <c r="A150" s="22">
        <v>16</v>
      </c>
      <c r="B150" s="31" t="s">
        <v>134</v>
      </c>
      <c r="C150" s="22" t="s">
        <v>433</v>
      </c>
      <c r="D150" s="22" t="s">
        <v>12</v>
      </c>
      <c r="E150" s="22" t="s">
        <v>11</v>
      </c>
      <c r="F150" s="22"/>
      <c r="G150" s="34">
        <v>1230500</v>
      </c>
      <c r="H150" s="47">
        <v>0.7</v>
      </c>
      <c r="I150" s="47"/>
      <c r="J150" s="21">
        <v>861350</v>
      </c>
      <c r="K150" s="21">
        <v>71779.17</v>
      </c>
      <c r="L150" s="21">
        <v>71779.17</v>
      </c>
      <c r="M150" s="21">
        <v>71779.17</v>
      </c>
      <c r="N150" s="21">
        <v>71779.17</v>
      </c>
      <c r="O150" s="21">
        <v>71779.17</v>
      </c>
      <c r="P150" s="21">
        <v>71779.17</v>
      </c>
      <c r="Q150" s="21">
        <v>71779.17</v>
      </c>
      <c r="R150" s="21">
        <f t="shared" ref="R150:U150" si="150">Q150</f>
        <v>71779.17</v>
      </c>
      <c r="S150" s="21">
        <f t="shared" si="150"/>
        <v>71779.17</v>
      </c>
      <c r="T150" s="21">
        <f t="shared" si="150"/>
        <v>71779.17</v>
      </c>
      <c r="U150" s="21">
        <f t="shared" si="150"/>
        <v>71779.17</v>
      </c>
      <c r="V150" s="21">
        <f t="shared" si="141"/>
        <v>71779.129999999932</v>
      </c>
      <c r="Y150" s="37"/>
    </row>
    <row r="151" spans="1:25" s="25" customFormat="1" ht="15.75">
      <c r="A151" s="22">
        <v>17</v>
      </c>
      <c r="B151" s="31" t="s">
        <v>136</v>
      </c>
      <c r="C151" s="22" t="s">
        <v>433</v>
      </c>
      <c r="D151" s="22" t="s">
        <v>12</v>
      </c>
      <c r="E151" s="22" t="s">
        <v>11</v>
      </c>
      <c r="F151" s="22"/>
      <c r="G151" s="34">
        <v>1230500</v>
      </c>
      <c r="H151" s="47">
        <v>0.7</v>
      </c>
      <c r="I151" s="47"/>
      <c r="J151" s="21">
        <v>861350</v>
      </c>
      <c r="K151" s="21">
        <v>71779.17</v>
      </c>
      <c r="L151" s="21">
        <v>71779.17</v>
      </c>
      <c r="M151" s="21">
        <v>71779.17</v>
      </c>
      <c r="N151" s="21">
        <v>71779.17</v>
      </c>
      <c r="O151" s="21">
        <v>71779.17</v>
      </c>
      <c r="P151" s="21">
        <v>71779.17</v>
      </c>
      <c r="Q151" s="21">
        <v>71779.17</v>
      </c>
      <c r="R151" s="21">
        <f t="shared" ref="R151:U151" si="151">Q151</f>
        <v>71779.17</v>
      </c>
      <c r="S151" s="21">
        <f t="shared" si="151"/>
        <v>71779.17</v>
      </c>
      <c r="T151" s="21">
        <f t="shared" si="151"/>
        <v>71779.17</v>
      </c>
      <c r="U151" s="21">
        <f t="shared" si="151"/>
        <v>71779.17</v>
      </c>
      <c r="V151" s="21">
        <f t="shared" si="141"/>
        <v>71779.129999999932</v>
      </c>
      <c r="Y151" s="37"/>
    </row>
    <row r="152" spans="1:25" s="25" customFormat="1" ht="15.75">
      <c r="A152" s="22">
        <v>18</v>
      </c>
      <c r="B152" s="31" t="s">
        <v>139</v>
      </c>
      <c r="C152" s="22" t="s">
        <v>433</v>
      </c>
      <c r="D152" s="22" t="s">
        <v>12</v>
      </c>
      <c r="E152" s="22" t="s">
        <v>11</v>
      </c>
      <c r="F152" s="22"/>
      <c r="G152" s="34">
        <v>1230500</v>
      </c>
      <c r="H152" s="47">
        <v>0.7</v>
      </c>
      <c r="I152" s="47"/>
      <c r="J152" s="21">
        <v>861350</v>
      </c>
      <c r="K152" s="21">
        <v>71779.17</v>
      </c>
      <c r="L152" s="21">
        <v>71779.17</v>
      </c>
      <c r="M152" s="21">
        <v>71779.17</v>
      </c>
      <c r="N152" s="21">
        <v>71779.17</v>
      </c>
      <c r="O152" s="21">
        <v>71779.17</v>
      </c>
      <c r="P152" s="21">
        <v>71779.17</v>
      </c>
      <c r="Q152" s="21">
        <v>71779.17</v>
      </c>
      <c r="R152" s="21">
        <f t="shared" ref="R152:U152" si="152">Q152</f>
        <v>71779.17</v>
      </c>
      <c r="S152" s="21">
        <f t="shared" si="152"/>
        <v>71779.17</v>
      </c>
      <c r="T152" s="21">
        <f t="shared" si="152"/>
        <v>71779.17</v>
      </c>
      <c r="U152" s="21">
        <f t="shared" si="152"/>
        <v>71779.17</v>
      </c>
      <c r="V152" s="21">
        <f t="shared" si="141"/>
        <v>71779.129999999932</v>
      </c>
      <c r="Y152" s="37"/>
    </row>
    <row r="153" spans="1:25" s="40" customFormat="1" ht="15.75">
      <c r="A153" s="22">
        <v>19</v>
      </c>
      <c r="B153" s="10" t="s">
        <v>129</v>
      </c>
      <c r="C153" s="22" t="s">
        <v>433</v>
      </c>
      <c r="D153" s="4" t="s">
        <v>12</v>
      </c>
      <c r="E153" s="4" t="s">
        <v>11</v>
      </c>
      <c r="F153" s="4"/>
      <c r="G153" s="34">
        <v>1230500</v>
      </c>
      <c r="H153" s="47">
        <v>0.7</v>
      </c>
      <c r="I153" s="49"/>
      <c r="J153" s="21">
        <v>861350</v>
      </c>
      <c r="K153" s="21">
        <v>71779.17</v>
      </c>
      <c r="L153" s="21">
        <v>71779.17</v>
      </c>
      <c r="M153" s="21">
        <v>71779.17</v>
      </c>
      <c r="N153" s="21">
        <v>71779.17</v>
      </c>
      <c r="O153" s="21">
        <v>71779.17</v>
      </c>
      <c r="P153" s="21">
        <v>71779.17</v>
      </c>
      <c r="Q153" s="21">
        <v>71779.17</v>
      </c>
      <c r="R153" s="21">
        <f t="shared" ref="R153:U153" si="153">Q153</f>
        <v>71779.17</v>
      </c>
      <c r="S153" s="21">
        <f t="shared" si="153"/>
        <v>71779.17</v>
      </c>
      <c r="T153" s="21">
        <f t="shared" si="153"/>
        <v>71779.17</v>
      </c>
      <c r="U153" s="21">
        <f t="shared" si="153"/>
        <v>71779.17</v>
      </c>
      <c r="V153" s="21">
        <f t="shared" si="141"/>
        <v>71779.129999999932</v>
      </c>
      <c r="Y153" s="41"/>
    </row>
    <row r="154" spans="1:25" s="25" customFormat="1" ht="15.75">
      <c r="A154" s="22">
        <v>20</v>
      </c>
      <c r="B154" s="31" t="s">
        <v>143</v>
      </c>
      <c r="C154" s="22" t="s">
        <v>433</v>
      </c>
      <c r="D154" s="22" t="s">
        <v>12</v>
      </c>
      <c r="E154" s="22" t="s">
        <v>11</v>
      </c>
      <c r="F154" s="22"/>
      <c r="G154" s="34">
        <v>1230500</v>
      </c>
      <c r="H154" s="47">
        <v>0.7</v>
      </c>
      <c r="I154" s="47"/>
      <c r="J154" s="21">
        <v>861350</v>
      </c>
      <c r="K154" s="21">
        <v>71779.17</v>
      </c>
      <c r="L154" s="21">
        <v>71779.17</v>
      </c>
      <c r="M154" s="21">
        <v>71779.17</v>
      </c>
      <c r="N154" s="21">
        <v>71779.17</v>
      </c>
      <c r="O154" s="21">
        <v>71779.17</v>
      </c>
      <c r="P154" s="21">
        <v>71779.17</v>
      </c>
      <c r="Q154" s="21">
        <v>71779.17</v>
      </c>
      <c r="R154" s="21">
        <f t="shared" ref="R154:U154" si="154">Q154</f>
        <v>71779.17</v>
      </c>
      <c r="S154" s="21">
        <f t="shared" si="154"/>
        <v>71779.17</v>
      </c>
      <c r="T154" s="21">
        <f t="shared" si="154"/>
        <v>71779.17</v>
      </c>
      <c r="U154" s="21">
        <f t="shared" si="154"/>
        <v>71779.17</v>
      </c>
      <c r="V154" s="21">
        <f t="shared" si="141"/>
        <v>71779.129999999932</v>
      </c>
      <c r="Y154" s="37"/>
    </row>
    <row r="155" spans="1:25" ht="15.75">
      <c r="A155" s="15">
        <v>17</v>
      </c>
      <c r="B155" s="6" t="s">
        <v>25</v>
      </c>
      <c r="C155" s="12"/>
      <c r="D155" s="12"/>
      <c r="E155" s="12"/>
      <c r="F155" s="12"/>
      <c r="G155" s="8"/>
      <c r="H155" s="57"/>
      <c r="I155" s="48"/>
      <c r="J155" s="9">
        <f t="shared" ref="J155:V155" si="155">SUM(J135:J154)</f>
        <v>12028138.25</v>
      </c>
      <c r="K155" s="9">
        <f t="shared" si="155"/>
        <v>1086941.6800000002</v>
      </c>
      <c r="L155" s="9">
        <f t="shared" si="155"/>
        <v>1086941.6800000002</v>
      </c>
      <c r="M155" s="9">
        <f t="shared" si="155"/>
        <v>1086941.6800000002</v>
      </c>
      <c r="N155" s="9">
        <f t="shared" si="155"/>
        <v>999781.37000000023</v>
      </c>
      <c r="O155" s="9">
        <f t="shared" si="155"/>
        <v>999781.37000000023</v>
      </c>
      <c r="P155" s="9">
        <f t="shared" si="155"/>
        <v>999781.37000000023</v>
      </c>
      <c r="Q155" s="9">
        <f t="shared" si="155"/>
        <v>999781.37000000023</v>
      </c>
      <c r="R155" s="9">
        <f t="shared" si="155"/>
        <v>953637.62000000011</v>
      </c>
      <c r="S155" s="9">
        <f t="shared" si="155"/>
        <v>953637.62000000011</v>
      </c>
      <c r="T155" s="9">
        <f t="shared" si="155"/>
        <v>953637.62000000011</v>
      </c>
      <c r="U155" s="9">
        <f t="shared" si="155"/>
        <v>953637.62000000011</v>
      </c>
      <c r="V155" s="9">
        <f t="shared" si="155"/>
        <v>953637.24999999907</v>
      </c>
      <c r="W155" s="25"/>
      <c r="X155" s="25"/>
      <c r="Y155" s="37"/>
    </row>
    <row r="156" spans="1:25" ht="24.95" customHeight="1">
      <c r="A156" s="64" t="s">
        <v>156</v>
      </c>
      <c r="B156" s="65"/>
      <c r="C156" s="65"/>
      <c r="D156" s="65"/>
      <c r="E156" s="65"/>
      <c r="F156" s="65"/>
      <c r="G156" s="65"/>
      <c r="H156" s="65"/>
      <c r="I156" s="65"/>
      <c r="J156" s="65"/>
      <c r="K156" s="66"/>
      <c r="L156" s="44"/>
      <c r="W156" s="25"/>
      <c r="X156" s="25"/>
      <c r="Y156" s="37"/>
    </row>
    <row r="157" spans="1:25" ht="15.75">
      <c r="A157" s="4">
        <v>1</v>
      </c>
      <c r="B157" s="10" t="s">
        <v>165</v>
      </c>
      <c r="C157" s="22" t="s">
        <v>433</v>
      </c>
      <c r="D157" s="4" t="s">
        <v>12</v>
      </c>
      <c r="E157" s="4" t="s">
        <v>12</v>
      </c>
      <c r="F157" s="4"/>
      <c r="G157" s="34">
        <v>1230500</v>
      </c>
      <c r="H157" s="21">
        <v>1</v>
      </c>
      <c r="I157" s="47"/>
      <c r="J157" s="21">
        <v>1230500</v>
      </c>
      <c r="K157" s="21">
        <v>102541.67</v>
      </c>
      <c r="L157" s="21">
        <v>102541.67</v>
      </c>
      <c r="M157" s="21">
        <v>102541.67</v>
      </c>
      <c r="N157" s="21">
        <v>102541.67</v>
      </c>
      <c r="O157" s="21">
        <v>102541.67</v>
      </c>
      <c r="P157" s="21">
        <v>102541.67</v>
      </c>
      <c r="Q157" s="21">
        <v>102541.67</v>
      </c>
      <c r="R157" s="21">
        <f t="shared" ref="R157:U157" si="156">Q157</f>
        <v>102541.67</v>
      </c>
      <c r="S157" s="21">
        <f t="shared" si="156"/>
        <v>102541.67</v>
      </c>
      <c r="T157" s="21">
        <f t="shared" si="156"/>
        <v>102541.67</v>
      </c>
      <c r="U157" s="21">
        <f t="shared" si="156"/>
        <v>102541.67</v>
      </c>
      <c r="V157" s="21">
        <f t="shared" ref="V157" si="157">J157-K157-L157-M157-N157-O157-P157-Q157-R157-S157-T157-U157</f>
        <v>102541.62999999993</v>
      </c>
      <c r="W157" s="25"/>
      <c r="X157" s="25"/>
      <c r="Y157" s="37"/>
    </row>
    <row r="158" spans="1:25" ht="15.75">
      <c r="A158" s="4">
        <v>2</v>
      </c>
      <c r="B158" s="10" t="s">
        <v>163</v>
      </c>
      <c r="C158" s="22" t="s">
        <v>433</v>
      </c>
      <c r="D158" s="4" t="s">
        <v>12</v>
      </c>
      <c r="E158" s="4" t="s">
        <v>12</v>
      </c>
      <c r="F158" s="4"/>
      <c r="G158" s="34">
        <v>1230500</v>
      </c>
      <c r="H158" s="21">
        <v>1</v>
      </c>
      <c r="I158" s="47"/>
      <c r="J158" s="21">
        <v>1230500</v>
      </c>
      <c r="K158" s="21">
        <v>102541.67</v>
      </c>
      <c r="L158" s="21">
        <v>102541.67</v>
      </c>
      <c r="M158" s="21">
        <v>102541.67</v>
      </c>
      <c r="N158" s="21">
        <v>102541.67</v>
      </c>
      <c r="O158" s="21">
        <v>102541.67</v>
      </c>
      <c r="P158" s="21">
        <v>102541.67</v>
      </c>
      <c r="Q158" s="21">
        <v>102541.67</v>
      </c>
      <c r="R158" s="21">
        <f t="shared" ref="R158:U158" si="158">Q158</f>
        <v>102541.67</v>
      </c>
      <c r="S158" s="21">
        <f t="shared" si="158"/>
        <v>102541.67</v>
      </c>
      <c r="T158" s="21">
        <f t="shared" si="158"/>
        <v>102541.67</v>
      </c>
      <c r="U158" s="21">
        <f t="shared" si="158"/>
        <v>102541.67</v>
      </c>
      <c r="V158" s="21">
        <f t="shared" ref="V158:V167" si="159">J158-K158-L158-M158-N158-O158-P158-Q158-R158-S158-T158-U158</f>
        <v>102541.62999999993</v>
      </c>
      <c r="W158" s="25"/>
      <c r="X158" s="25"/>
      <c r="Y158" s="37"/>
    </row>
    <row r="159" spans="1:25" ht="15.75">
      <c r="A159" s="4">
        <v>3</v>
      </c>
      <c r="B159" s="10" t="s">
        <v>434</v>
      </c>
      <c r="C159" s="22" t="s">
        <v>433</v>
      </c>
      <c r="D159" s="4" t="s">
        <v>12</v>
      </c>
      <c r="E159" s="4" t="s">
        <v>12</v>
      </c>
      <c r="F159" s="4"/>
      <c r="G159" s="34">
        <v>1230500</v>
      </c>
      <c r="H159" s="21">
        <v>1</v>
      </c>
      <c r="I159" s="47"/>
      <c r="J159" s="21">
        <v>1230500</v>
      </c>
      <c r="K159" s="21">
        <v>102541.67</v>
      </c>
      <c r="L159" s="21">
        <v>102541.67</v>
      </c>
      <c r="M159" s="21">
        <v>102541.67</v>
      </c>
      <c r="N159" s="21">
        <v>102541.67</v>
      </c>
      <c r="O159" s="21">
        <v>102541.67</v>
      </c>
      <c r="P159" s="21">
        <v>102541.67</v>
      </c>
      <c r="Q159" s="21">
        <v>102541.67</v>
      </c>
      <c r="R159" s="21">
        <f t="shared" ref="R159:U159" si="160">Q159</f>
        <v>102541.67</v>
      </c>
      <c r="S159" s="21">
        <f t="shared" si="160"/>
        <v>102541.67</v>
      </c>
      <c r="T159" s="21">
        <f t="shared" si="160"/>
        <v>102541.67</v>
      </c>
      <c r="U159" s="21">
        <f t="shared" si="160"/>
        <v>102541.67</v>
      </c>
      <c r="V159" s="21">
        <f t="shared" si="159"/>
        <v>102541.62999999993</v>
      </c>
      <c r="W159" s="25"/>
      <c r="X159" s="25"/>
      <c r="Y159" s="37"/>
    </row>
    <row r="160" spans="1:25" ht="15.75">
      <c r="A160" s="4">
        <v>4</v>
      </c>
      <c r="B160" s="10" t="s">
        <v>166</v>
      </c>
      <c r="C160" s="22" t="s">
        <v>433</v>
      </c>
      <c r="D160" s="4" t="s">
        <v>12</v>
      </c>
      <c r="E160" s="4" t="s">
        <v>12</v>
      </c>
      <c r="F160" s="4"/>
      <c r="G160" s="34">
        <v>1230500</v>
      </c>
      <c r="H160" s="21">
        <v>1</v>
      </c>
      <c r="I160" s="47"/>
      <c r="J160" s="21">
        <v>1230500</v>
      </c>
      <c r="K160" s="21">
        <v>102541.67</v>
      </c>
      <c r="L160" s="21">
        <v>102541.67</v>
      </c>
      <c r="M160" s="21">
        <v>102541.67</v>
      </c>
      <c r="N160" s="21">
        <v>102541.67</v>
      </c>
      <c r="O160" s="21">
        <v>102541.67</v>
      </c>
      <c r="P160" s="21">
        <v>102541.67</v>
      </c>
      <c r="Q160" s="21">
        <v>102541.67</v>
      </c>
      <c r="R160" s="21">
        <f t="shared" ref="R160:U160" si="161">Q160</f>
        <v>102541.67</v>
      </c>
      <c r="S160" s="21">
        <f t="shared" si="161"/>
        <v>102541.67</v>
      </c>
      <c r="T160" s="21">
        <f t="shared" si="161"/>
        <v>102541.67</v>
      </c>
      <c r="U160" s="21">
        <f t="shared" si="161"/>
        <v>102541.67</v>
      </c>
      <c r="V160" s="21">
        <f t="shared" si="159"/>
        <v>102541.62999999993</v>
      </c>
      <c r="W160" s="25"/>
      <c r="X160" s="25"/>
      <c r="Y160" s="37"/>
    </row>
    <row r="161" spans="1:25" ht="15.75">
      <c r="A161" s="4">
        <v>5</v>
      </c>
      <c r="B161" s="10" t="s">
        <v>159</v>
      </c>
      <c r="C161" s="22" t="s">
        <v>433</v>
      </c>
      <c r="D161" s="4" t="s">
        <v>12</v>
      </c>
      <c r="E161" s="4" t="s">
        <v>12</v>
      </c>
      <c r="F161" s="4"/>
      <c r="G161" s="34">
        <v>1230500</v>
      </c>
      <c r="H161" s="21">
        <v>1</v>
      </c>
      <c r="I161" s="47"/>
      <c r="J161" s="21">
        <v>1230500</v>
      </c>
      <c r="K161" s="21">
        <v>102541.67</v>
      </c>
      <c r="L161" s="21">
        <v>102541.67</v>
      </c>
      <c r="M161" s="21">
        <v>102541.67</v>
      </c>
      <c r="N161" s="21">
        <v>102541.67</v>
      </c>
      <c r="O161" s="21">
        <v>102541.67</v>
      </c>
      <c r="P161" s="21">
        <v>102541.67</v>
      </c>
      <c r="Q161" s="21">
        <v>102541.67</v>
      </c>
      <c r="R161" s="21">
        <f t="shared" ref="R161:U161" si="162">Q161</f>
        <v>102541.67</v>
      </c>
      <c r="S161" s="21">
        <f t="shared" si="162"/>
        <v>102541.67</v>
      </c>
      <c r="T161" s="21">
        <f t="shared" si="162"/>
        <v>102541.67</v>
      </c>
      <c r="U161" s="21">
        <f t="shared" si="162"/>
        <v>102541.67</v>
      </c>
      <c r="V161" s="21">
        <f t="shared" si="159"/>
        <v>102541.62999999993</v>
      </c>
      <c r="W161" s="25"/>
      <c r="X161" s="25"/>
      <c r="Y161" s="37"/>
    </row>
    <row r="162" spans="1:25" ht="15.75">
      <c r="A162" s="4">
        <v>6</v>
      </c>
      <c r="B162" s="10" t="s">
        <v>157</v>
      </c>
      <c r="C162" s="22" t="s">
        <v>433</v>
      </c>
      <c r="D162" s="4" t="s">
        <v>12</v>
      </c>
      <c r="E162" s="4" t="s">
        <v>12</v>
      </c>
      <c r="F162" s="4"/>
      <c r="G162" s="34">
        <v>1230500</v>
      </c>
      <c r="H162" s="21">
        <v>1</v>
      </c>
      <c r="I162" s="47"/>
      <c r="J162" s="21">
        <v>1230500</v>
      </c>
      <c r="K162" s="21">
        <v>102541.67</v>
      </c>
      <c r="L162" s="21">
        <v>102541.67</v>
      </c>
      <c r="M162" s="21">
        <v>102541.67</v>
      </c>
      <c r="N162" s="21">
        <v>102541.67</v>
      </c>
      <c r="O162" s="21">
        <v>102541.67</v>
      </c>
      <c r="P162" s="21">
        <v>102541.67</v>
      </c>
      <c r="Q162" s="21">
        <v>102541.67</v>
      </c>
      <c r="R162" s="21">
        <f t="shared" ref="R162:U162" si="163">Q162</f>
        <v>102541.67</v>
      </c>
      <c r="S162" s="21">
        <f t="shared" si="163"/>
        <v>102541.67</v>
      </c>
      <c r="T162" s="21">
        <f t="shared" si="163"/>
        <v>102541.67</v>
      </c>
      <c r="U162" s="21">
        <f t="shared" si="163"/>
        <v>102541.67</v>
      </c>
      <c r="V162" s="21">
        <f t="shared" si="159"/>
        <v>102541.62999999993</v>
      </c>
      <c r="W162" s="25"/>
      <c r="X162" s="25"/>
      <c r="Y162" s="37"/>
    </row>
    <row r="163" spans="1:25" ht="15.75">
      <c r="A163" s="4">
        <v>7</v>
      </c>
      <c r="B163" s="10" t="s">
        <v>158</v>
      </c>
      <c r="C163" s="22" t="s">
        <v>433</v>
      </c>
      <c r="D163" s="4" t="s">
        <v>12</v>
      </c>
      <c r="E163" s="4" t="s">
        <v>12</v>
      </c>
      <c r="F163" s="4"/>
      <c r="G163" s="34">
        <v>1230500</v>
      </c>
      <c r="H163" s="21">
        <v>1</v>
      </c>
      <c r="I163" s="47"/>
      <c r="J163" s="21">
        <v>1230500</v>
      </c>
      <c r="K163" s="21">
        <v>102541.67</v>
      </c>
      <c r="L163" s="21">
        <v>102541.67</v>
      </c>
      <c r="M163" s="21">
        <v>102541.67</v>
      </c>
      <c r="N163" s="21">
        <v>102541.67</v>
      </c>
      <c r="O163" s="21">
        <v>102541.67</v>
      </c>
      <c r="P163" s="21">
        <v>102541.67</v>
      </c>
      <c r="Q163" s="21">
        <v>102541.67</v>
      </c>
      <c r="R163" s="21">
        <f t="shared" ref="R163:U163" si="164">Q163</f>
        <v>102541.67</v>
      </c>
      <c r="S163" s="21">
        <f t="shared" si="164"/>
        <v>102541.67</v>
      </c>
      <c r="T163" s="21">
        <f t="shared" si="164"/>
        <v>102541.67</v>
      </c>
      <c r="U163" s="21">
        <f t="shared" si="164"/>
        <v>102541.67</v>
      </c>
      <c r="V163" s="21">
        <f t="shared" si="159"/>
        <v>102541.62999999993</v>
      </c>
      <c r="W163" s="25"/>
      <c r="X163" s="25"/>
      <c r="Y163" s="37"/>
    </row>
    <row r="164" spans="1:25" ht="15.75">
      <c r="A164" s="4">
        <v>8</v>
      </c>
      <c r="B164" s="10" t="s">
        <v>164</v>
      </c>
      <c r="C164" s="22" t="s">
        <v>433</v>
      </c>
      <c r="D164" s="4" t="s">
        <v>12</v>
      </c>
      <c r="E164" s="4" t="s">
        <v>12</v>
      </c>
      <c r="F164" s="4"/>
      <c r="G164" s="34">
        <v>1230500</v>
      </c>
      <c r="H164" s="21">
        <v>1</v>
      </c>
      <c r="I164" s="47"/>
      <c r="J164" s="21">
        <v>1230500</v>
      </c>
      <c r="K164" s="21">
        <v>102541.67</v>
      </c>
      <c r="L164" s="21">
        <v>102541.67</v>
      </c>
      <c r="M164" s="21">
        <v>102541.67</v>
      </c>
      <c r="N164" s="21">
        <v>102541.67</v>
      </c>
      <c r="O164" s="21">
        <v>102541.67</v>
      </c>
      <c r="P164" s="21">
        <v>102541.67</v>
      </c>
      <c r="Q164" s="21">
        <v>102541.67</v>
      </c>
      <c r="R164" s="21">
        <f t="shared" ref="R164:U164" si="165">Q164</f>
        <v>102541.67</v>
      </c>
      <c r="S164" s="21">
        <f t="shared" si="165"/>
        <v>102541.67</v>
      </c>
      <c r="T164" s="21">
        <f t="shared" si="165"/>
        <v>102541.67</v>
      </c>
      <c r="U164" s="21">
        <f t="shared" si="165"/>
        <v>102541.67</v>
      </c>
      <c r="V164" s="21">
        <f t="shared" si="159"/>
        <v>102541.62999999993</v>
      </c>
      <c r="W164" s="25"/>
      <c r="X164" s="25"/>
      <c r="Y164" s="37"/>
    </row>
    <row r="165" spans="1:25" ht="15.75">
      <c r="A165" s="4">
        <v>9</v>
      </c>
      <c r="B165" s="10" t="s">
        <v>160</v>
      </c>
      <c r="C165" s="22" t="s">
        <v>433</v>
      </c>
      <c r="D165" s="4" t="s">
        <v>12</v>
      </c>
      <c r="E165" s="4" t="s">
        <v>12</v>
      </c>
      <c r="F165" s="4"/>
      <c r="G165" s="34">
        <v>1230500</v>
      </c>
      <c r="H165" s="21">
        <v>1</v>
      </c>
      <c r="I165" s="47"/>
      <c r="J165" s="21">
        <v>1230500</v>
      </c>
      <c r="K165" s="21">
        <v>102541.67</v>
      </c>
      <c r="L165" s="21">
        <v>102541.67</v>
      </c>
      <c r="M165" s="21">
        <v>102541.67</v>
      </c>
      <c r="N165" s="21">
        <v>102541.67</v>
      </c>
      <c r="O165" s="21">
        <v>102541.67</v>
      </c>
      <c r="P165" s="21">
        <v>102541.67</v>
      </c>
      <c r="Q165" s="21">
        <v>102541.67</v>
      </c>
      <c r="R165" s="21">
        <f t="shared" ref="R165:U165" si="166">Q165</f>
        <v>102541.67</v>
      </c>
      <c r="S165" s="21">
        <f t="shared" si="166"/>
        <v>102541.67</v>
      </c>
      <c r="T165" s="21">
        <f t="shared" si="166"/>
        <v>102541.67</v>
      </c>
      <c r="U165" s="21">
        <f t="shared" si="166"/>
        <v>102541.67</v>
      </c>
      <c r="V165" s="21">
        <f t="shared" si="159"/>
        <v>102541.62999999993</v>
      </c>
      <c r="W165" s="25"/>
      <c r="X165" s="25"/>
      <c r="Y165" s="37"/>
    </row>
    <row r="166" spans="1:25" ht="15.75">
      <c r="A166" s="4">
        <v>10</v>
      </c>
      <c r="B166" s="10" t="s">
        <v>161</v>
      </c>
      <c r="C166" s="22" t="s">
        <v>433</v>
      </c>
      <c r="D166" s="4" t="s">
        <v>12</v>
      </c>
      <c r="E166" s="4" t="s">
        <v>12</v>
      </c>
      <c r="F166" s="4"/>
      <c r="G166" s="34">
        <v>1230500</v>
      </c>
      <c r="H166" s="21">
        <v>1</v>
      </c>
      <c r="I166" s="47"/>
      <c r="J166" s="21">
        <v>1230500</v>
      </c>
      <c r="K166" s="21">
        <v>102541.67</v>
      </c>
      <c r="L166" s="21">
        <v>102541.67</v>
      </c>
      <c r="M166" s="21">
        <v>102541.67</v>
      </c>
      <c r="N166" s="21">
        <v>102541.67</v>
      </c>
      <c r="O166" s="21">
        <v>102541.67</v>
      </c>
      <c r="P166" s="21">
        <v>102541.67</v>
      </c>
      <c r="Q166" s="21">
        <v>102541.67</v>
      </c>
      <c r="R166" s="21">
        <f t="shared" ref="R166:U166" si="167">Q166</f>
        <v>102541.67</v>
      </c>
      <c r="S166" s="21">
        <f t="shared" si="167"/>
        <v>102541.67</v>
      </c>
      <c r="T166" s="21">
        <f t="shared" si="167"/>
        <v>102541.67</v>
      </c>
      <c r="U166" s="21">
        <f t="shared" si="167"/>
        <v>102541.67</v>
      </c>
      <c r="V166" s="21">
        <f t="shared" si="159"/>
        <v>102541.62999999993</v>
      </c>
      <c r="W166" s="25"/>
      <c r="X166" s="25"/>
      <c r="Y166" s="37"/>
    </row>
    <row r="167" spans="1:25" ht="15.75">
      <c r="A167" s="4">
        <v>11</v>
      </c>
      <c r="B167" s="10" t="s">
        <v>162</v>
      </c>
      <c r="C167" s="22" t="s">
        <v>433</v>
      </c>
      <c r="D167" s="4" t="s">
        <v>12</v>
      </c>
      <c r="E167" s="4" t="s">
        <v>12</v>
      </c>
      <c r="F167" s="4"/>
      <c r="G167" s="34">
        <v>1230500</v>
      </c>
      <c r="H167" s="21">
        <v>1</v>
      </c>
      <c r="I167" s="47"/>
      <c r="J167" s="21">
        <v>1230500</v>
      </c>
      <c r="K167" s="21">
        <v>102541.67</v>
      </c>
      <c r="L167" s="21">
        <v>102541.67</v>
      </c>
      <c r="M167" s="21">
        <v>102541.67</v>
      </c>
      <c r="N167" s="21">
        <v>102541.67</v>
      </c>
      <c r="O167" s="21">
        <v>102541.67</v>
      </c>
      <c r="P167" s="21">
        <v>102541.67</v>
      </c>
      <c r="Q167" s="21">
        <v>102541.67</v>
      </c>
      <c r="R167" s="21">
        <f t="shared" ref="R167:U167" si="168">Q167</f>
        <v>102541.67</v>
      </c>
      <c r="S167" s="21">
        <f t="shared" si="168"/>
        <v>102541.67</v>
      </c>
      <c r="T167" s="21">
        <f t="shared" si="168"/>
        <v>102541.67</v>
      </c>
      <c r="U167" s="21">
        <f t="shared" si="168"/>
        <v>102541.67</v>
      </c>
      <c r="V167" s="21">
        <f t="shared" si="159"/>
        <v>102541.62999999993</v>
      </c>
      <c r="W167" s="25"/>
      <c r="X167" s="25"/>
      <c r="Y167" s="37"/>
    </row>
    <row r="168" spans="1:25" ht="15.75">
      <c r="A168" s="15">
        <v>11</v>
      </c>
      <c r="B168" s="6" t="s">
        <v>25</v>
      </c>
      <c r="C168" s="12"/>
      <c r="D168" s="12"/>
      <c r="E168" s="12"/>
      <c r="F168" s="12"/>
      <c r="G168" s="8"/>
      <c r="H168" s="8"/>
      <c r="I168" s="48"/>
      <c r="J168" s="9">
        <f>SUM(J157:J167)</f>
        <v>13535500</v>
      </c>
      <c r="K168" s="9">
        <f t="shared" ref="K168:U168" si="169">SUM(K157:K167)</f>
        <v>1127958.3700000001</v>
      </c>
      <c r="L168" s="9">
        <f t="shared" si="169"/>
        <v>1127958.3700000001</v>
      </c>
      <c r="M168" s="9">
        <f t="shared" si="169"/>
        <v>1127958.3700000001</v>
      </c>
      <c r="N168" s="9">
        <f t="shared" si="169"/>
        <v>1127958.3700000001</v>
      </c>
      <c r="O168" s="9">
        <f t="shared" si="169"/>
        <v>1127958.3700000001</v>
      </c>
      <c r="P168" s="9">
        <f t="shared" si="169"/>
        <v>1127958.3700000001</v>
      </c>
      <c r="Q168" s="9">
        <f t="shared" si="169"/>
        <v>1127958.3700000001</v>
      </c>
      <c r="R168" s="9">
        <f t="shared" si="169"/>
        <v>1127958.3700000001</v>
      </c>
      <c r="S168" s="9">
        <f t="shared" si="169"/>
        <v>1127958.3700000001</v>
      </c>
      <c r="T168" s="9">
        <f t="shared" si="169"/>
        <v>1127958.3700000001</v>
      </c>
      <c r="U168" s="9">
        <f t="shared" si="169"/>
        <v>1127958.3700000001</v>
      </c>
      <c r="V168" s="9">
        <f>SUM(V157:V167)</f>
        <v>1127957.929999999</v>
      </c>
      <c r="W168" s="25"/>
      <c r="X168" s="25"/>
      <c r="Y168" s="37"/>
    </row>
    <row r="169" spans="1:25" ht="24.95" customHeight="1">
      <c r="A169" s="64" t="s">
        <v>421</v>
      </c>
      <c r="B169" s="65"/>
      <c r="C169" s="65"/>
      <c r="D169" s="65"/>
      <c r="E169" s="65"/>
      <c r="F169" s="65"/>
      <c r="G169" s="65"/>
      <c r="H169" s="65"/>
      <c r="I169" s="65"/>
      <c r="J169" s="65"/>
      <c r="K169" s="66"/>
      <c r="L169" s="44"/>
      <c r="W169" s="25"/>
      <c r="X169" s="25"/>
      <c r="Y169" s="37"/>
    </row>
    <row r="170" spans="1:25" s="25" customFormat="1" ht="15.75">
      <c r="A170" s="22">
        <v>1</v>
      </c>
      <c r="B170" s="31" t="s">
        <v>167</v>
      </c>
      <c r="C170" s="22" t="s">
        <v>433</v>
      </c>
      <c r="D170" s="22" t="s">
        <v>12</v>
      </c>
      <c r="E170" s="22" t="s">
        <v>11</v>
      </c>
      <c r="F170" s="22"/>
      <c r="G170" s="34">
        <v>1230500</v>
      </c>
      <c r="H170" s="47">
        <v>0.15</v>
      </c>
      <c r="I170" s="47"/>
      <c r="J170" s="21">
        <v>184575</v>
      </c>
      <c r="K170" s="21">
        <v>15381.25</v>
      </c>
      <c r="L170" s="21">
        <v>15381.25</v>
      </c>
      <c r="M170" s="21">
        <v>15381.25</v>
      </c>
      <c r="N170" s="21">
        <v>15381.25</v>
      </c>
      <c r="O170" s="21">
        <v>15381.25</v>
      </c>
      <c r="P170" s="21">
        <v>15381.25</v>
      </c>
      <c r="Q170" s="21">
        <v>15381.25</v>
      </c>
      <c r="R170" s="21">
        <f>Q170</f>
        <v>15381.25</v>
      </c>
      <c r="S170" s="21">
        <f t="shared" ref="S170:U170" si="170">R170</f>
        <v>15381.25</v>
      </c>
      <c r="T170" s="21">
        <f t="shared" si="170"/>
        <v>15381.25</v>
      </c>
      <c r="U170" s="21">
        <f t="shared" si="170"/>
        <v>15381.25</v>
      </c>
      <c r="V170" s="21">
        <f t="shared" ref="V170" si="171">J170-K170-L170-M170-N170-O170-P170-Q170-R170-S170-T170-U170</f>
        <v>15381.25</v>
      </c>
      <c r="W170" s="41">
        <f>R170-Q170</f>
        <v>0</v>
      </c>
      <c r="X170" s="40">
        <f>5*W170</f>
        <v>0</v>
      </c>
      <c r="Y170" s="37">
        <f>(ROUND(G170*0.025,0))/2/5</f>
        <v>3076.3</v>
      </c>
    </row>
    <row r="171" spans="1:25" s="25" customFormat="1" ht="15.75">
      <c r="A171" s="22">
        <v>2</v>
      </c>
      <c r="B171" s="31" t="s">
        <v>173</v>
      </c>
      <c r="C171" s="22" t="s">
        <v>433</v>
      </c>
      <c r="D171" s="22" t="s">
        <v>12</v>
      </c>
      <c r="E171" s="22" t="s">
        <v>11</v>
      </c>
      <c r="F171" s="22"/>
      <c r="G171" s="34">
        <v>1230500</v>
      </c>
      <c r="H171" s="47">
        <v>0.15</v>
      </c>
      <c r="I171" s="47"/>
      <c r="J171" s="21">
        <v>184575</v>
      </c>
      <c r="K171" s="21">
        <v>15381.25</v>
      </c>
      <c r="L171" s="21">
        <v>15381.25</v>
      </c>
      <c r="M171" s="21">
        <v>15381.25</v>
      </c>
      <c r="N171" s="21">
        <v>15381.25</v>
      </c>
      <c r="O171" s="21">
        <v>15381.25</v>
      </c>
      <c r="P171" s="21">
        <v>15381.25</v>
      </c>
      <c r="Q171" s="21">
        <v>15381.25</v>
      </c>
      <c r="R171" s="21">
        <f t="shared" ref="R171:R180" si="172">Q171</f>
        <v>15381.25</v>
      </c>
      <c r="S171" s="21">
        <f t="shared" ref="S171:U171" si="173">R171</f>
        <v>15381.25</v>
      </c>
      <c r="T171" s="21">
        <f t="shared" si="173"/>
        <v>15381.25</v>
      </c>
      <c r="U171" s="21">
        <f t="shared" si="173"/>
        <v>15381.25</v>
      </c>
      <c r="V171" s="21">
        <f t="shared" ref="V171:V186" si="174">J171-K171-L171-M171-N171-O171-P171-Q171-R171-S171-T171-U171</f>
        <v>15381.25</v>
      </c>
      <c r="W171" s="41">
        <f t="shared" ref="W171:W186" si="175">R171-Q171</f>
        <v>0</v>
      </c>
      <c r="X171" s="40">
        <f t="shared" ref="X171:X186" si="176">5*W171</f>
        <v>0</v>
      </c>
      <c r="Y171" s="37">
        <f t="shared" ref="Y171:Y186" si="177">(ROUND(G171*0.025,0))/2/5</f>
        <v>3076.3</v>
      </c>
    </row>
    <row r="172" spans="1:25" s="25" customFormat="1" ht="15.75">
      <c r="A172" s="22">
        <v>3</v>
      </c>
      <c r="B172" s="31" t="s">
        <v>174</v>
      </c>
      <c r="C172" s="22" t="s">
        <v>433</v>
      </c>
      <c r="D172" s="22" t="s">
        <v>12</v>
      </c>
      <c r="E172" s="22" t="s">
        <v>11</v>
      </c>
      <c r="F172" s="22"/>
      <c r="G172" s="34">
        <v>1230500</v>
      </c>
      <c r="H172" s="47">
        <v>0.15</v>
      </c>
      <c r="I172" s="47"/>
      <c r="J172" s="21">
        <v>184575</v>
      </c>
      <c r="K172" s="21">
        <v>15381.25</v>
      </c>
      <c r="L172" s="21">
        <v>15381.25</v>
      </c>
      <c r="M172" s="21">
        <v>15381.25</v>
      </c>
      <c r="N172" s="21">
        <v>15381.25</v>
      </c>
      <c r="O172" s="21">
        <v>15381.25</v>
      </c>
      <c r="P172" s="21">
        <v>15381.25</v>
      </c>
      <c r="Q172" s="21">
        <v>15381.25</v>
      </c>
      <c r="R172" s="21">
        <f t="shared" si="172"/>
        <v>15381.25</v>
      </c>
      <c r="S172" s="21">
        <f t="shared" ref="S172:U172" si="178">R172</f>
        <v>15381.25</v>
      </c>
      <c r="T172" s="21">
        <f t="shared" si="178"/>
        <v>15381.25</v>
      </c>
      <c r="U172" s="21">
        <f t="shared" si="178"/>
        <v>15381.25</v>
      </c>
      <c r="V172" s="21">
        <f t="shared" si="174"/>
        <v>15381.25</v>
      </c>
      <c r="W172" s="41">
        <f t="shared" si="175"/>
        <v>0</v>
      </c>
      <c r="X172" s="40">
        <f t="shared" si="176"/>
        <v>0</v>
      </c>
      <c r="Y172" s="37">
        <f t="shared" si="177"/>
        <v>3076.3</v>
      </c>
    </row>
    <row r="173" spans="1:25" s="25" customFormat="1" ht="15.75">
      <c r="A173" s="22">
        <v>4</v>
      </c>
      <c r="B173" s="31" t="s">
        <v>168</v>
      </c>
      <c r="C173" s="22" t="s">
        <v>433</v>
      </c>
      <c r="D173" s="22" t="s">
        <v>12</v>
      </c>
      <c r="E173" s="22" t="s">
        <v>11</v>
      </c>
      <c r="F173" s="22"/>
      <c r="G173" s="34">
        <v>1230500</v>
      </c>
      <c r="H173" s="47">
        <v>0.5</v>
      </c>
      <c r="I173" s="47"/>
      <c r="J173" s="21">
        <v>507581</v>
      </c>
      <c r="K173" s="21">
        <v>15381.25</v>
      </c>
      <c r="L173" s="21">
        <v>15381.25</v>
      </c>
      <c r="M173" s="21">
        <v>15381.25</v>
      </c>
      <c r="N173" s="21">
        <v>51270.81</v>
      </c>
      <c r="O173" s="21">
        <v>51270.81</v>
      </c>
      <c r="P173" s="21">
        <v>51270.81</v>
      </c>
      <c r="Q173" s="21">
        <v>51270.81</v>
      </c>
      <c r="R173" s="21">
        <f t="shared" si="172"/>
        <v>51270.81</v>
      </c>
      <c r="S173" s="21">
        <f t="shared" ref="S173:U173" si="179">R173</f>
        <v>51270.81</v>
      </c>
      <c r="T173" s="21">
        <f t="shared" si="179"/>
        <v>51270.81</v>
      </c>
      <c r="U173" s="21">
        <f t="shared" si="179"/>
        <v>51270.81</v>
      </c>
      <c r="V173" s="21">
        <f>J173-K173-L173-M173-N173-O173-P173-Q173-R173-S173-T173-U173</f>
        <v>51270.770000000019</v>
      </c>
      <c r="W173" s="41">
        <f t="shared" si="175"/>
        <v>0</v>
      </c>
      <c r="X173" s="40">
        <f t="shared" si="176"/>
        <v>0</v>
      </c>
      <c r="Y173" s="37">
        <f t="shared" si="177"/>
        <v>3076.3</v>
      </c>
    </row>
    <row r="174" spans="1:25" s="25" customFormat="1" ht="15.75">
      <c r="A174" s="22">
        <v>5</v>
      </c>
      <c r="B174" s="31" t="s">
        <v>169</v>
      </c>
      <c r="C174" s="22" t="s">
        <v>433</v>
      </c>
      <c r="D174" s="22" t="s">
        <v>12</v>
      </c>
      <c r="E174" s="22" t="s">
        <v>11</v>
      </c>
      <c r="F174" s="22"/>
      <c r="G174" s="34">
        <v>1230500</v>
      </c>
      <c r="H174" s="47">
        <v>0.5</v>
      </c>
      <c r="I174" s="47"/>
      <c r="J174" s="21">
        <v>615250</v>
      </c>
      <c r="K174" s="21">
        <v>51270.83</v>
      </c>
      <c r="L174" s="21">
        <v>51270.83</v>
      </c>
      <c r="M174" s="21">
        <v>51270.83</v>
      </c>
      <c r="N174" s="21">
        <v>51270.83</v>
      </c>
      <c r="O174" s="21">
        <v>51270.83</v>
      </c>
      <c r="P174" s="21">
        <v>51270.83</v>
      </c>
      <c r="Q174" s="21">
        <v>51270.83</v>
      </c>
      <c r="R174" s="21">
        <f t="shared" si="172"/>
        <v>51270.83</v>
      </c>
      <c r="S174" s="21">
        <f t="shared" ref="S174:U174" si="180">R174</f>
        <v>51270.83</v>
      </c>
      <c r="T174" s="21">
        <f t="shared" si="180"/>
        <v>51270.83</v>
      </c>
      <c r="U174" s="21">
        <f t="shared" si="180"/>
        <v>51270.83</v>
      </c>
      <c r="V174" s="21">
        <f t="shared" si="174"/>
        <v>51270.869999999908</v>
      </c>
      <c r="W174" s="41">
        <f t="shared" si="175"/>
        <v>0</v>
      </c>
      <c r="X174" s="40">
        <f t="shared" si="176"/>
        <v>0</v>
      </c>
      <c r="Y174" s="37">
        <f t="shared" si="177"/>
        <v>3076.3</v>
      </c>
    </row>
    <row r="175" spans="1:25" s="25" customFormat="1" ht="15.75">
      <c r="A175" s="22">
        <v>6</v>
      </c>
      <c r="B175" s="31" t="s">
        <v>177</v>
      </c>
      <c r="C175" s="22" t="s">
        <v>433</v>
      </c>
      <c r="D175" s="22" t="s">
        <v>12</v>
      </c>
      <c r="E175" s="22" t="s">
        <v>11</v>
      </c>
      <c r="F175" s="22"/>
      <c r="G175" s="34">
        <v>1230500</v>
      </c>
      <c r="H175" s="47">
        <v>0.7</v>
      </c>
      <c r="I175" s="47"/>
      <c r="J175" s="21">
        <v>522963</v>
      </c>
      <c r="K175" s="21">
        <v>15381.25</v>
      </c>
      <c r="L175" s="21">
        <v>15381.25</v>
      </c>
      <c r="M175" s="21">
        <v>15381.25</v>
      </c>
      <c r="N175" s="21">
        <v>15381.25</v>
      </c>
      <c r="O175" s="21">
        <v>15381.25</v>
      </c>
      <c r="P175" s="21">
        <v>15381.25</v>
      </c>
      <c r="Q175" s="21">
        <v>71779.25</v>
      </c>
      <c r="R175" s="21">
        <f t="shared" si="172"/>
        <v>71779.25</v>
      </c>
      <c r="S175" s="21">
        <f t="shared" ref="S175:U175" si="181">R175</f>
        <v>71779.25</v>
      </c>
      <c r="T175" s="21">
        <f t="shared" si="181"/>
        <v>71779.25</v>
      </c>
      <c r="U175" s="21">
        <f t="shared" si="181"/>
        <v>71779.25</v>
      </c>
      <c r="V175" s="21">
        <f>J175-K175-L175-M175-N175-O175-P175-Q175-R175-S175-T175-U175</f>
        <v>71779.25</v>
      </c>
      <c r="W175" s="41">
        <f t="shared" si="175"/>
        <v>0</v>
      </c>
      <c r="X175" s="40">
        <f t="shared" si="176"/>
        <v>0</v>
      </c>
      <c r="Y175" s="37">
        <f t="shared" si="177"/>
        <v>3076.3</v>
      </c>
    </row>
    <row r="176" spans="1:25" s="25" customFormat="1" ht="15.75">
      <c r="A176" s="22">
        <v>7</v>
      </c>
      <c r="B176" s="31" t="s">
        <v>175</v>
      </c>
      <c r="C176" s="22" t="s">
        <v>433</v>
      </c>
      <c r="D176" s="22" t="s">
        <v>12</v>
      </c>
      <c r="E176" s="22" t="s">
        <v>11</v>
      </c>
      <c r="F176" s="22"/>
      <c r="G176" s="34">
        <v>1230500</v>
      </c>
      <c r="H176" s="47">
        <v>0.7</v>
      </c>
      <c r="I176" s="47"/>
      <c r="J176" s="21">
        <v>861350</v>
      </c>
      <c r="K176" s="21">
        <v>71779.17</v>
      </c>
      <c r="L176" s="21">
        <v>71779.17</v>
      </c>
      <c r="M176" s="21">
        <v>71779.17</v>
      </c>
      <c r="N176" s="21">
        <v>71779.17</v>
      </c>
      <c r="O176" s="21">
        <v>71779.17</v>
      </c>
      <c r="P176" s="21">
        <v>71779.17</v>
      </c>
      <c r="Q176" s="21">
        <v>71779.17</v>
      </c>
      <c r="R176" s="21">
        <f t="shared" si="172"/>
        <v>71779.17</v>
      </c>
      <c r="S176" s="21">
        <f t="shared" ref="S176:U176" si="182">R176</f>
        <v>71779.17</v>
      </c>
      <c r="T176" s="21">
        <f t="shared" si="182"/>
        <v>71779.17</v>
      </c>
      <c r="U176" s="21">
        <f t="shared" si="182"/>
        <v>71779.17</v>
      </c>
      <c r="V176" s="21">
        <f t="shared" si="174"/>
        <v>71779.129999999932</v>
      </c>
      <c r="W176" s="41">
        <f t="shared" si="175"/>
        <v>0</v>
      </c>
      <c r="X176" s="40">
        <f t="shared" si="176"/>
        <v>0</v>
      </c>
      <c r="Y176" s="37">
        <f t="shared" si="177"/>
        <v>3076.3</v>
      </c>
    </row>
    <row r="177" spans="1:25" s="25" customFormat="1" ht="15.75">
      <c r="A177" s="22">
        <v>8</v>
      </c>
      <c r="B177" s="31" t="s">
        <v>170</v>
      </c>
      <c r="C177" s="22" t="s">
        <v>433</v>
      </c>
      <c r="D177" s="22" t="s">
        <v>12</v>
      </c>
      <c r="E177" s="22" t="s">
        <v>11</v>
      </c>
      <c r="F177" s="22"/>
      <c r="G177" s="34">
        <v>1230500</v>
      </c>
      <c r="H177" s="47">
        <v>0.7</v>
      </c>
      <c r="I177" s="47"/>
      <c r="J177" s="21">
        <v>861350</v>
      </c>
      <c r="K177" s="21">
        <v>71779.17</v>
      </c>
      <c r="L177" s="21">
        <v>71779.17</v>
      </c>
      <c r="M177" s="21">
        <v>71779.17</v>
      </c>
      <c r="N177" s="21">
        <v>71779.17</v>
      </c>
      <c r="O177" s="21">
        <v>71779.17</v>
      </c>
      <c r="P177" s="21">
        <v>71779.17</v>
      </c>
      <c r="Q177" s="21">
        <v>71779.17</v>
      </c>
      <c r="R177" s="21">
        <f t="shared" si="172"/>
        <v>71779.17</v>
      </c>
      <c r="S177" s="21">
        <f t="shared" ref="S177:U177" si="183">R177</f>
        <v>71779.17</v>
      </c>
      <c r="T177" s="21">
        <f t="shared" si="183"/>
        <v>71779.17</v>
      </c>
      <c r="U177" s="21">
        <f t="shared" si="183"/>
        <v>71779.17</v>
      </c>
      <c r="V177" s="21">
        <f t="shared" si="174"/>
        <v>71779.129999999932</v>
      </c>
      <c r="W177" s="41">
        <f t="shared" si="175"/>
        <v>0</v>
      </c>
      <c r="X177" s="40">
        <f t="shared" si="176"/>
        <v>0</v>
      </c>
      <c r="Y177" s="37">
        <f t="shared" si="177"/>
        <v>3076.3</v>
      </c>
    </row>
    <row r="178" spans="1:25" s="25" customFormat="1" ht="15.75">
      <c r="A178" s="22">
        <v>9</v>
      </c>
      <c r="B178" s="31" t="s">
        <v>171</v>
      </c>
      <c r="C178" s="22" t="s">
        <v>433</v>
      </c>
      <c r="D178" s="22" t="s">
        <v>12</v>
      </c>
      <c r="E178" s="22" t="s">
        <v>11</v>
      </c>
      <c r="F178" s="22"/>
      <c r="G178" s="34">
        <v>1230500</v>
      </c>
      <c r="H178" s="47">
        <v>0.7</v>
      </c>
      <c r="I178" s="47"/>
      <c r="J178" s="21">
        <v>861350</v>
      </c>
      <c r="K178" s="21">
        <v>71779.17</v>
      </c>
      <c r="L178" s="21">
        <v>71779.17</v>
      </c>
      <c r="M178" s="21">
        <v>71779.17</v>
      </c>
      <c r="N178" s="21">
        <v>71779.17</v>
      </c>
      <c r="O178" s="21">
        <v>71779.17</v>
      </c>
      <c r="P178" s="21">
        <v>71779.17</v>
      </c>
      <c r="Q178" s="21">
        <v>71779.17</v>
      </c>
      <c r="R178" s="21">
        <f t="shared" si="172"/>
        <v>71779.17</v>
      </c>
      <c r="S178" s="21">
        <f t="shared" ref="S178:U178" si="184">R178</f>
        <v>71779.17</v>
      </c>
      <c r="T178" s="21">
        <f t="shared" si="184"/>
        <v>71779.17</v>
      </c>
      <c r="U178" s="21">
        <f t="shared" si="184"/>
        <v>71779.17</v>
      </c>
      <c r="V178" s="21">
        <f t="shared" si="174"/>
        <v>71779.129999999932</v>
      </c>
      <c r="W178" s="41">
        <f t="shared" si="175"/>
        <v>0</v>
      </c>
      <c r="X178" s="40">
        <f t="shared" si="176"/>
        <v>0</v>
      </c>
      <c r="Y178" s="37">
        <f t="shared" si="177"/>
        <v>3076.3</v>
      </c>
    </row>
    <row r="179" spans="1:25" s="25" customFormat="1" ht="15.75">
      <c r="A179" s="22">
        <v>10</v>
      </c>
      <c r="B179" s="31" t="s">
        <v>424</v>
      </c>
      <c r="C179" s="22" t="s">
        <v>433</v>
      </c>
      <c r="D179" s="22" t="s">
        <v>12</v>
      </c>
      <c r="E179" s="22" t="s">
        <v>11</v>
      </c>
      <c r="F179" s="22"/>
      <c r="G179" s="34">
        <v>1230500</v>
      </c>
      <c r="H179" s="47">
        <v>0.7</v>
      </c>
      <c r="I179" s="47"/>
      <c r="J179" s="21">
        <v>861350</v>
      </c>
      <c r="K179" s="21">
        <v>71779.17</v>
      </c>
      <c r="L179" s="21">
        <v>71779.17</v>
      </c>
      <c r="M179" s="21">
        <v>71779.17</v>
      </c>
      <c r="N179" s="21">
        <v>71779.17</v>
      </c>
      <c r="O179" s="21">
        <v>71779.17</v>
      </c>
      <c r="P179" s="21">
        <v>71779.17</v>
      </c>
      <c r="Q179" s="21">
        <v>71779.17</v>
      </c>
      <c r="R179" s="21">
        <f t="shared" si="172"/>
        <v>71779.17</v>
      </c>
      <c r="S179" s="21">
        <f t="shared" ref="S179:U181" si="185">R179</f>
        <v>71779.17</v>
      </c>
      <c r="T179" s="21">
        <f t="shared" si="185"/>
        <v>71779.17</v>
      </c>
      <c r="U179" s="21">
        <f t="shared" si="185"/>
        <v>71779.17</v>
      </c>
      <c r="V179" s="21">
        <f t="shared" si="174"/>
        <v>71779.129999999932</v>
      </c>
      <c r="W179" s="41">
        <f t="shared" si="175"/>
        <v>0</v>
      </c>
      <c r="X179" s="40">
        <f t="shared" si="176"/>
        <v>0</v>
      </c>
      <c r="Y179" s="37">
        <f t="shared" si="177"/>
        <v>3076.3</v>
      </c>
    </row>
    <row r="180" spans="1:25" s="25" customFormat="1" ht="15.75">
      <c r="A180" s="22">
        <v>11</v>
      </c>
      <c r="B180" s="31" t="s">
        <v>179</v>
      </c>
      <c r="C180" s="22" t="s">
        <v>433</v>
      </c>
      <c r="D180" s="22" t="s">
        <v>12</v>
      </c>
      <c r="E180" s="22" t="s">
        <v>11</v>
      </c>
      <c r="F180" s="22"/>
      <c r="G180" s="34">
        <v>1230500</v>
      </c>
      <c r="H180" s="47">
        <v>0.7</v>
      </c>
      <c r="I180" s="47"/>
      <c r="J180" s="21">
        <v>861350</v>
      </c>
      <c r="K180" s="21">
        <v>71779.17</v>
      </c>
      <c r="L180" s="21">
        <v>71779.17</v>
      </c>
      <c r="M180" s="21">
        <v>71779.17</v>
      </c>
      <c r="N180" s="21">
        <v>71779.17</v>
      </c>
      <c r="O180" s="21">
        <v>71779.17</v>
      </c>
      <c r="P180" s="21">
        <v>71779.17</v>
      </c>
      <c r="Q180" s="21">
        <v>71779.17</v>
      </c>
      <c r="R180" s="21">
        <f t="shared" si="172"/>
        <v>71779.17</v>
      </c>
      <c r="S180" s="21">
        <f t="shared" ref="S180:U180" si="186">R180</f>
        <v>71779.17</v>
      </c>
      <c r="T180" s="21">
        <f t="shared" si="186"/>
        <v>71779.17</v>
      </c>
      <c r="U180" s="21">
        <f t="shared" si="186"/>
        <v>71779.17</v>
      </c>
      <c r="V180" s="21">
        <f>J180-K180-L180-M180-N180-O180-P180-Q180-R180-S180-T180-U180</f>
        <v>71779.129999999932</v>
      </c>
      <c r="W180" s="41">
        <f t="shared" si="175"/>
        <v>0</v>
      </c>
      <c r="X180" s="40">
        <f t="shared" si="176"/>
        <v>0</v>
      </c>
      <c r="Y180" s="37">
        <f t="shared" si="177"/>
        <v>3076.3</v>
      </c>
    </row>
    <row r="181" spans="1:25" s="25" customFormat="1" ht="15.75">
      <c r="A181" s="22">
        <v>12</v>
      </c>
      <c r="B181" s="31" t="s">
        <v>441</v>
      </c>
      <c r="C181" s="22" t="s">
        <v>433</v>
      </c>
      <c r="D181" s="22" t="s">
        <v>12</v>
      </c>
      <c r="E181" s="22" t="s">
        <v>11</v>
      </c>
      <c r="F181" s="22"/>
      <c r="G181" s="34">
        <v>1230500</v>
      </c>
      <c r="H181" s="47">
        <v>0.72499999999999998</v>
      </c>
      <c r="I181" s="47">
        <v>2.5000000000000001E-2</v>
      </c>
      <c r="J181" s="21">
        <v>589614.5</v>
      </c>
      <c r="K181" s="21">
        <v>0</v>
      </c>
      <c r="L181" s="21">
        <v>0</v>
      </c>
      <c r="M181" s="21">
        <v>0</v>
      </c>
      <c r="N181" s="21">
        <v>0</v>
      </c>
      <c r="O181" s="21">
        <v>71779.13</v>
      </c>
      <c r="P181" s="21">
        <v>71779.13</v>
      </c>
      <c r="Q181" s="21">
        <v>71779.13</v>
      </c>
      <c r="R181" s="21">
        <f t="shared" ref="R181:R186" si="187">ROUND((J181-Q181-P181-O181-N181-M181-L181-K181)/5,2)</f>
        <v>74855.42</v>
      </c>
      <c r="S181" s="21">
        <f t="shared" si="185"/>
        <v>74855.42</v>
      </c>
      <c r="T181" s="21">
        <f t="shared" si="185"/>
        <v>74855.42</v>
      </c>
      <c r="U181" s="21">
        <f t="shared" si="185"/>
        <v>74855.42</v>
      </c>
      <c r="V181" s="21">
        <f>J181-K181-L181-M181-N181-O181-P181-Q181-R181-S181-T181-U181</f>
        <v>74855.430000000037</v>
      </c>
      <c r="W181" s="41">
        <f t="shared" si="175"/>
        <v>3076.2899999999936</v>
      </c>
      <c r="X181" s="40">
        <f t="shared" si="176"/>
        <v>15381.449999999968</v>
      </c>
      <c r="Y181" s="37">
        <f t="shared" si="177"/>
        <v>3076.3</v>
      </c>
    </row>
    <row r="182" spans="1:25" s="25" customFormat="1" ht="15.75">
      <c r="A182" s="22">
        <v>13</v>
      </c>
      <c r="B182" s="31" t="s">
        <v>425</v>
      </c>
      <c r="C182" s="22" t="s">
        <v>433</v>
      </c>
      <c r="D182" s="22" t="s">
        <v>12</v>
      </c>
      <c r="E182" s="22" t="s">
        <v>11</v>
      </c>
      <c r="F182" s="22"/>
      <c r="G182" s="34">
        <v>1230500</v>
      </c>
      <c r="H182" s="47">
        <v>0.72499999999999998</v>
      </c>
      <c r="I182" s="47">
        <v>2.5000000000000001E-2</v>
      </c>
      <c r="J182" s="21">
        <v>876731.5</v>
      </c>
      <c r="K182" s="21">
        <v>71779.17</v>
      </c>
      <c r="L182" s="21">
        <v>71779.17</v>
      </c>
      <c r="M182" s="21">
        <v>71779.17</v>
      </c>
      <c r="N182" s="21">
        <v>71779.17</v>
      </c>
      <c r="O182" s="21">
        <v>71779.17</v>
      </c>
      <c r="P182" s="21">
        <v>71779.17</v>
      </c>
      <c r="Q182" s="21">
        <v>71779.17</v>
      </c>
      <c r="R182" s="21">
        <f t="shared" si="187"/>
        <v>74855.460000000006</v>
      </c>
      <c r="S182" s="21">
        <f t="shared" ref="S182:U182" si="188">R182</f>
        <v>74855.460000000006</v>
      </c>
      <c r="T182" s="21">
        <f t="shared" si="188"/>
        <v>74855.460000000006</v>
      </c>
      <c r="U182" s="21">
        <f t="shared" si="188"/>
        <v>74855.460000000006</v>
      </c>
      <c r="V182" s="21">
        <f t="shared" si="174"/>
        <v>74855.469999999812</v>
      </c>
      <c r="W182" s="41">
        <f t="shared" si="175"/>
        <v>3076.2900000000081</v>
      </c>
      <c r="X182" s="40">
        <f t="shared" si="176"/>
        <v>15381.450000000041</v>
      </c>
      <c r="Y182" s="37">
        <f t="shared" si="177"/>
        <v>3076.3</v>
      </c>
    </row>
    <row r="183" spans="1:25" s="25" customFormat="1" ht="15.75">
      <c r="A183" s="22">
        <v>14</v>
      </c>
      <c r="B183" s="31" t="s">
        <v>178</v>
      </c>
      <c r="C183" s="22" t="s">
        <v>433</v>
      </c>
      <c r="D183" s="22" t="s">
        <v>12</v>
      </c>
      <c r="E183" s="22" t="s">
        <v>11</v>
      </c>
      <c r="F183" s="22"/>
      <c r="G183" s="34">
        <v>1230500</v>
      </c>
      <c r="H183" s="47">
        <v>0.72499999999999998</v>
      </c>
      <c r="I183" s="47">
        <v>2.5000000000000001E-2</v>
      </c>
      <c r="J183" s="21">
        <v>876731.5</v>
      </c>
      <c r="K183" s="21">
        <v>71779.17</v>
      </c>
      <c r="L183" s="21">
        <v>71779.17</v>
      </c>
      <c r="M183" s="21">
        <v>71779.17</v>
      </c>
      <c r="N183" s="21">
        <v>71779.17</v>
      </c>
      <c r="O183" s="21">
        <v>71779.17</v>
      </c>
      <c r="P183" s="21">
        <v>71779.17</v>
      </c>
      <c r="Q183" s="21">
        <v>71779.17</v>
      </c>
      <c r="R183" s="21">
        <f t="shared" si="187"/>
        <v>74855.460000000006</v>
      </c>
      <c r="S183" s="21">
        <f t="shared" ref="S183:U183" si="189">R183</f>
        <v>74855.460000000006</v>
      </c>
      <c r="T183" s="21">
        <f t="shared" si="189"/>
        <v>74855.460000000006</v>
      </c>
      <c r="U183" s="21">
        <f t="shared" si="189"/>
        <v>74855.460000000006</v>
      </c>
      <c r="V183" s="21">
        <f t="shared" si="174"/>
        <v>74855.469999999812</v>
      </c>
      <c r="W183" s="41">
        <f t="shared" si="175"/>
        <v>3076.2900000000081</v>
      </c>
      <c r="X183" s="40">
        <f t="shared" si="176"/>
        <v>15381.450000000041</v>
      </c>
      <c r="Y183" s="37">
        <f t="shared" si="177"/>
        <v>3076.3</v>
      </c>
    </row>
    <row r="184" spans="1:25" s="25" customFormat="1" ht="15.75">
      <c r="A184" s="22">
        <v>15</v>
      </c>
      <c r="B184" s="31" t="s">
        <v>180</v>
      </c>
      <c r="C184" s="22" t="s">
        <v>433</v>
      </c>
      <c r="D184" s="22" t="s">
        <v>12</v>
      </c>
      <c r="E184" s="22" t="s">
        <v>11</v>
      </c>
      <c r="F184" s="22"/>
      <c r="G184" s="34">
        <v>1230500</v>
      </c>
      <c r="H184" s="47">
        <v>0.72499999999999998</v>
      </c>
      <c r="I184" s="47">
        <v>2.5000000000000001E-2</v>
      </c>
      <c r="J184" s="21">
        <v>876731.5</v>
      </c>
      <c r="K184" s="21">
        <v>71779.17</v>
      </c>
      <c r="L184" s="21">
        <v>71779.17</v>
      </c>
      <c r="M184" s="21">
        <v>71779.17</v>
      </c>
      <c r="N184" s="21">
        <v>71779.17</v>
      </c>
      <c r="O184" s="21">
        <v>71779.17</v>
      </c>
      <c r="P184" s="21">
        <v>71779.17</v>
      </c>
      <c r="Q184" s="21">
        <v>71779.17</v>
      </c>
      <c r="R184" s="21">
        <f t="shared" si="187"/>
        <v>74855.460000000006</v>
      </c>
      <c r="S184" s="21">
        <f t="shared" ref="S184:U184" si="190">R184</f>
        <v>74855.460000000006</v>
      </c>
      <c r="T184" s="21">
        <f t="shared" si="190"/>
        <v>74855.460000000006</v>
      </c>
      <c r="U184" s="21">
        <f t="shared" si="190"/>
        <v>74855.460000000006</v>
      </c>
      <c r="V184" s="21">
        <f t="shared" si="174"/>
        <v>74855.469999999812</v>
      </c>
      <c r="W184" s="41">
        <f t="shared" si="175"/>
        <v>3076.2900000000081</v>
      </c>
      <c r="X184" s="40">
        <f t="shared" si="176"/>
        <v>15381.450000000041</v>
      </c>
      <c r="Y184" s="37">
        <f t="shared" si="177"/>
        <v>3076.3</v>
      </c>
    </row>
    <row r="185" spans="1:25" s="25" customFormat="1" ht="15.75">
      <c r="A185" s="22">
        <v>16</v>
      </c>
      <c r="B185" s="31" t="s">
        <v>176</v>
      </c>
      <c r="C185" s="22" t="s">
        <v>433</v>
      </c>
      <c r="D185" s="22" t="s">
        <v>12</v>
      </c>
      <c r="E185" s="22" t="s">
        <v>11</v>
      </c>
      <c r="F185" s="22"/>
      <c r="G185" s="34">
        <v>1230500</v>
      </c>
      <c r="H185" s="47">
        <v>0.72499999999999998</v>
      </c>
      <c r="I185" s="47">
        <v>2.5000000000000001E-2</v>
      </c>
      <c r="J185" s="21">
        <v>876731.5</v>
      </c>
      <c r="K185" s="21">
        <v>71779.17</v>
      </c>
      <c r="L185" s="21">
        <v>71779.17</v>
      </c>
      <c r="M185" s="21">
        <v>71779.17</v>
      </c>
      <c r="N185" s="21">
        <v>71779.17</v>
      </c>
      <c r="O185" s="21">
        <v>71779.17</v>
      </c>
      <c r="P185" s="21">
        <v>71779.17</v>
      </c>
      <c r="Q185" s="21">
        <v>71779.17</v>
      </c>
      <c r="R185" s="21">
        <f t="shared" si="187"/>
        <v>74855.460000000006</v>
      </c>
      <c r="S185" s="21">
        <f t="shared" ref="S185:U185" si="191">R185</f>
        <v>74855.460000000006</v>
      </c>
      <c r="T185" s="21">
        <f t="shared" si="191"/>
        <v>74855.460000000006</v>
      </c>
      <c r="U185" s="21">
        <f t="shared" si="191"/>
        <v>74855.460000000006</v>
      </c>
      <c r="V185" s="21">
        <f t="shared" si="174"/>
        <v>74855.469999999812</v>
      </c>
      <c r="W185" s="41">
        <f t="shared" si="175"/>
        <v>3076.2900000000081</v>
      </c>
      <c r="X185" s="40">
        <f t="shared" si="176"/>
        <v>15381.450000000041</v>
      </c>
      <c r="Y185" s="37">
        <f t="shared" si="177"/>
        <v>3076.3</v>
      </c>
    </row>
    <row r="186" spans="1:25" s="25" customFormat="1" ht="15.75">
      <c r="A186" s="22">
        <v>17</v>
      </c>
      <c r="B186" s="31" t="s">
        <v>172</v>
      </c>
      <c r="C186" s="22" t="s">
        <v>433</v>
      </c>
      <c r="D186" s="22" t="s">
        <v>12</v>
      </c>
      <c r="E186" s="22" t="s">
        <v>11</v>
      </c>
      <c r="F186" s="22"/>
      <c r="G186" s="34">
        <v>1230500</v>
      </c>
      <c r="H186" s="47">
        <v>0.72499999999999998</v>
      </c>
      <c r="I186" s="47">
        <v>2.5000000000000001E-2</v>
      </c>
      <c r="J186" s="21">
        <v>876731.5</v>
      </c>
      <c r="K186" s="21">
        <v>71779.17</v>
      </c>
      <c r="L186" s="21">
        <v>71779.17</v>
      </c>
      <c r="M186" s="21">
        <v>71779.17</v>
      </c>
      <c r="N186" s="21">
        <v>71779.17</v>
      </c>
      <c r="O186" s="21">
        <v>71779.17</v>
      </c>
      <c r="P186" s="21">
        <v>71779.17</v>
      </c>
      <c r="Q186" s="21">
        <v>71779.17</v>
      </c>
      <c r="R186" s="21">
        <f t="shared" si="187"/>
        <v>74855.460000000006</v>
      </c>
      <c r="S186" s="21">
        <f t="shared" ref="S186:U186" si="192">R186</f>
        <v>74855.460000000006</v>
      </c>
      <c r="T186" s="21">
        <f t="shared" si="192"/>
        <v>74855.460000000006</v>
      </c>
      <c r="U186" s="21">
        <f t="shared" si="192"/>
        <v>74855.460000000006</v>
      </c>
      <c r="V186" s="21">
        <f t="shared" si="174"/>
        <v>74855.469999999812</v>
      </c>
      <c r="W186" s="41">
        <f t="shared" si="175"/>
        <v>3076.2900000000081</v>
      </c>
      <c r="X186" s="40">
        <f t="shared" si="176"/>
        <v>15381.450000000041</v>
      </c>
      <c r="Y186" s="37">
        <f t="shared" si="177"/>
        <v>3076.3</v>
      </c>
    </row>
    <row r="187" spans="1:25" ht="15.75">
      <c r="A187" s="15">
        <v>17</v>
      </c>
      <c r="B187" s="6" t="s">
        <v>25</v>
      </c>
      <c r="C187" s="12"/>
      <c r="D187" s="12"/>
      <c r="E187" s="12"/>
      <c r="F187" s="12"/>
      <c r="G187" s="8"/>
      <c r="H187" s="8"/>
      <c r="I187" s="48"/>
      <c r="J187" s="9">
        <f>SUM(J170:J186)</f>
        <v>11479541</v>
      </c>
      <c r="K187" s="9">
        <f>SUM(K170:K186)</f>
        <v>845968.78000000014</v>
      </c>
      <c r="L187" s="9">
        <f t="shared" ref="L187:U187" si="193">SUM(L170:L186)</f>
        <v>845968.78000000014</v>
      </c>
      <c r="M187" s="9">
        <f t="shared" si="193"/>
        <v>845968.78000000014</v>
      </c>
      <c r="N187" s="9">
        <f t="shared" si="193"/>
        <v>881858.34000000008</v>
      </c>
      <c r="O187" s="9">
        <f t="shared" si="193"/>
        <v>953637.47000000009</v>
      </c>
      <c r="P187" s="9">
        <f t="shared" si="193"/>
        <v>953637.47000000009</v>
      </c>
      <c r="Q187" s="9">
        <f t="shared" si="193"/>
        <v>1010035.4700000002</v>
      </c>
      <c r="R187" s="9">
        <f t="shared" si="193"/>
        <v>1028493.2099999998</v>
      </c>
      <c r="S187" s="9">
        <f t="shared" si="193"/>
        <v>1028493.2099999998</v>
      </c>
      <c r="T187" s="9">
        <f>SUM(T170:T186)</f>
        <v>1028493.2099999998</v>
      </c>
      <c r="U187" s="9">
        <f t="shared" si="193"/>
        <v>1028493.2099999998</v>
      </c>
      <c r="V187" s="9">
        <f>SUM(V170:V186)</f>
        <v>1028493.0699999989</v>
      </c>
      <c r="W187" s="37"/>
      <c r="X187" s="25"/>
      <c r="Y187" s="37"/>
    </row>
    <row r="188" spans="1:25" ht="24.95" customHeight="1">
      <c r="A188" s="64" t="s">
        <v>181</v>
      </c>
      <c r="B188" s="65"/>
      <c r="C188" s="65"/>
      <c r="D188" s="65"/>
      <c r="E188" s="65"/>
      <c r="F188" s="65"/>
      <c r="G188" s="65"/>
      <c r="H188" s="65"/>
      <c r="I188" s="65"/>
      <c r="J188" s="65"/>
      <c r="K188" s="66"/>
      <c r="L188" s="44"/>
      <c r="W188" s="37"/>
      <c r="X188" s="25"/>
      <c r="Y188" s="37"/>
    </row>
    <row r="189" spans="1:25" s="25" customFormat="1" ht="15.75">
      <c r="A189" s="22">
        <v>1</v>
      </c>
      <c r="B189" s="31" t="s">
        <v>192</v>
      </c>
      <c r="C189" s="22" t="s">
        <v>433</v>
      </c>
      <c r="D189" s="22" t="s">
        <v>12</v>
      </c>
      <c r="E189" s="22" t="s">
        <v>11</v>
      </c>
      <c r="F189" s="22"/>
      <c r="G189" s="34">
        <v>1230500</v>
      </c>
      <c r="H189" s="47">
        <v>0.52500000000000002</v>
      </c>
      <c r="I189" s="47">
        <v>2.5000000000000001E-2</v>
      </c>
      <c r="J189" s="21">
        <v>630631.5</v>
      </c>
      <c r="K189" s="21">
        <v>51270.83</v>
      </c>
      <c r="L189" s="21">
        <v>51270.83</v>
      </c>
      <c r="M189" s="21">
        <v>51270.83</v>
      </c>
      <c r="N189" s="21">
        <v>51270.83</v>
      </c>
      <c r="O189" s="21">
        <v>51270.83</v>
      </c>
      <c r="P189" s="21">
        <v>51270.83</v>
      </c>
      <c r="Q189" s="21">
        <v>51270.83</v>
      </c>
      <c r="R189" s="21">
        <f t="shared" ref="R189:R205" si="194">ROUND((J189-Q189-P189-O189-N189-M189-L189-K189)/5,2)</f>
        <v>54347.14</v>
      </c>
      <c r="S189" s="21">
        <f t="shared" ref="S189:U189" si="195">R189</f>
        <v>54347.14</v>
      </c>
      <c r="T189" s="21">
        <f t="shared" si="195"/>
        <v>54347.14</v>
      </c>
      <c r="U189" s="21">
        <f t="shared" si="195"/>
        <v>54347.14</v>
      </c>
      <c r="V189" s="21">
        <f t="shared" ref="V189" si="196">J189-K189-L189-M189-N189-O189-P189-Q189-R189-S189-T189-U189</f>
        <v>54347.129999999976</v>
      </c>
      <c r="W189" s="41">
        <f>R189-Q189</f>
        <v>3076.3099999999977</v>
      </c>
      <c r="X189" s="40">
        <f>5*W189</f>
        <v>15381.549999999988</v>
      </c>
      <c r="Y189" s="37">
        <f>(ROUND(G189*0.025,0))/2/5</f>
        <v>3076.3</v>
      </c>
    </row>
    <row r="190" spans="1:25" s="25" customFormat="1" ht="15.75">
      <c r="A190" s="22">
        <v>2</v>
      </c>
      <c r="B190" s="31" t="s">
        <v>193</v>
      </c>
      <c r="C190" s="22" t="s">
        <v>433</v>
      </c>
      <c r="D190" s="22" t="s">
        <v>12</v>
      </c>
      <c r="E190" s="22" t="s">
        <v>11</v>
      </c>
      <c r="F190" s="22"/>
      <c r="G190" s="34">
        <v>1230500</v>
      </c>
      <c r="H190" s="47">
        <v>0.52500000000000002</v>
      </c>
      <c r="I190" s="47">
        <v>2.5000000000000001E-2</v>
      </c>
      <c r="J190" s="21">
        <v>630631.5</v>
      </c>
      <c r="K190" s="21">
        <v>51270.83</v>
      </c>
      <c r="L190" s="21">
        <v>51270.83</v>
      </c>
      <c r="M190" s="21">
        <v>51270.83</v>
      </c>
      <c r="N190" s="21">
        <v>51270.83</v>
      </c>
      <c r="O190" s="21">
        <v>51270.83</v>
      </c>
      <c r="P190" s="21">
        <v>51270.83</v>
      </c>
      <c r="Q190" s="21">
        <v>51270.83</v>
      </c>
      <c r="R190" s="21">
        <f t="shared" si="194"/>
        <v>54347.14</v>
      </c>
      <c r="S190" s="21">
        <f t="shared" ref="S190:U190" si="197">R190</f>
        <v>54347.14</v>
      </c>
      <c r="T190" s="21">
        <f t="shared" si="197"/>
        <v>54347.14</v>
      </c>
      <c r="U190" s="21">
        <f t="shared" si="197"/>
        <v>54347.14</v>
      </c>
      <c r="V190" s="21">
        <f t="shared" ref="V190:V205" si="198">J190-K190-L190-M190-N190-O190-P190-Q190-R190-S190-T190-U190</f>
        <v>54347.129999999976</v>
      </c>
      <c r="W190" s="41">
        <f t="shared" ref="W190:W205" si="199">R190-Q190</f>
        <v>3076.3099999999977</v>
      </c>
      <c r="X190" s="40">
        <f t="shared" ref="X190:X205" si="200">5*W190</f>
        <v>15381.549999999988</v>
      </c>
      <c r="Y190" s="37">
        <f t="shared" ref="Y190:Y205" si="201">(ROUND(G190*0.025,0))/2/5</f>
        <v>3076.3</v>
      </c>
    </row>
    <row r="191" spans="1:25" s="40" customFormat="1" ht="15.75">
      <c r="A191" s="22">
        <v>3</v>
      </c>
      <c r="B191" s="10" t="s">
        <v>194</v>
      </c>
      <c r="C191" s="22" t="s">
        <v>433</v>
      </c>
      <c r="D191" s="4" t="s">
        <v>12</v>
      </c>
      <c r="E191" s="4" t="s">
        <v>11</v>
      </c>
      <c r="F191" s="4"/>
      <c r="G191" s="34">
        <v>1230500</v>
      </c>
      <c r="H191" s="47">
        <v>0.52500000000000002</v>
      </c>
      <c r="I191" s="47">
        <v>2.5000000000000001E-2</v>
      </c>
      <c r="J191" s="21">
        <v>630631.5</v>
      </c>
      <c r="K191" s="21">
        <v>51270.83</v>
      </c>
      <c r="L191" s="21">
        <v>51270.83</v>
      </c>
      <c r="M191" s="21">
        <v>51270.83</v>
      </c>
      <c r="N191" s="21">
        <v>51270.83</v>
      </c>
      <c r="O191" s="21">
        <v>51270.83</v>
      </c>
      <c r="P191" s="21">
        <v>51270.83</v>
      </c>
      <c r="Q191" s="21">
        <v>51270.83</v>
      </c>
      <c r="R191" s="21">
        <f t="shared" si="194"/>
        <v>54347.14</v>
      </c>
      <c r="S191" s="21">
        <f t="shared" ref="S191:U191" si="202">R191</f>
        <v>54347.14</v>
      </c>
      <c r="T191" s="21">
        <f t="shared" si="202"/>
        <v>54347.14</v>
      </c>
      <c r="U191" s="21">
        <f t="shared" si="202"/>
        <v>54347.14</v>
      </c>
      <c r="V191" s="21">
        <f t="shared" si="198"/>
        <v>54347.129999999976</v>
      </c>
      <c r="W191" s="41">
        <f t="shared" si="199"/>
        <v>3076.3099999999977</v>
      </c>
      <c r="X191" s="40">
        <f t="shared" si="200"/>
        <v>15381.549999999988</v>
      </c>
      <c r="Y191" s="37">
        <f t="shared" si="201"/>
        <v>3076.3</v>
      </c>
    </row>
    <row r="192" spans="1:25" s="40" customFormat="1" ht="15.75">
      <c r="A192" s="22">
        <v>4</v>
      </c>
      <c r="B192" s="10" t="s">
        <v>191</v>
      </c>
      <c r="C192" s="22" t="s">
        <v>433</v>
      </c>
      <c r="D192" s="4" t="s">
        <v>12</v>
      </c>
      <c r="E192" s="4" t="s">
        <v>11</v>
      </c>
      <c r="F192" s="4"/>
      <c r="G192" s="34">
        <v>1230500</v>
      </c>
      <c r="H192" s="47">
        <v>0.72499999999999998</v>
      </c>
      <c r="I192" s="47">
        <v>2.5000000000000001E-2</v>
      </c>
      <c r="J192" s="21">
        <v>876731.5</v>
      </c>
      <c r="K192" s="21">
        <v>71779.17</v>
      </c>
      <c r="L192" s="21">
        <v>71779.17</v>
      </c>
      <c r="M192" s="21">
        <v>71779.17</v>
      </c>
      <c r="N192" s="21">
        <v>71779.17</v>
      </c>
      <c r="O192" s="21">
        <v>71779.17</v>
      </c>
      <c r="P192" s="21">
        <v>71779.17</v>
      </c>
      <c r="Q192" s="21">
        <v>71779.17</v>
      </c>
      <c r="R192" s="21">
        <f t="shared" si="194"/>
        <v>74855.460000000006</v>
      </c>
      <c r="S192" s="21">
        <f t="shared" ref="S192:U192" si="203">R192</f>
        <v>74855.460000000006</v>
      </c>
      <c r="T192" s="21">
        <f t="shared" si="203"/>
        <v>74855.460000000006</v>
      </c>
      <c r="U192" s="21">
        <f t="shared" si="203"/>
        <v>74855.460000000006</v>
      </c>
      <c r="V192" s="21">
        <f t="shared" si="198"/>
        <v>74855.469999999812</v>
      </c>
      <c r="W192" s="41">
        <f t="shared" si="199"/>
        <v>3076.2900000000081</v>
      </c>
      <c r="X192" s="40">
        <f t="shared" si="200"/>
        <v>15381.450000000041</v>
      </c>
      <c r="Y192" s="37">
        <f t="shared" si="201"/>
        <v>3076.3</v>
      </c>
    </row>
    <row r="193" spans="1:25" s="40" customFormat="1" ht="15.75">
      <c r="A193" s="22">
        <v>5</v>
      </c>
      <c r="B193" s="10" t="s">
        <v>188</v>
      </c>
      <c r="C193" s="22" t="s">
        <v>433</v>
      </c>
      <c r="D193" s="4" t="s">
        <v>12</v>
      </c>
      <c r="E193" s="4" t="s">
        <v>11</v>
      </c>
      <c r="F193" s="4"/>
      <c r="G193" s="34">
        <v>1230500</v>
      </c>
      <c r="H193" s="47">
        <v>0.72499999999999998</v>
      </c>
      <c r="I193" s="47">
        <v>2.5000000000000001E-2</v>
      </c>
      <c r="J193" s="21">
        <v>876731.5</v>
      </c>
      <c r="K193" s="21">
        <v>71779.17</v>
      </c>
      <c r="L193" s="21">
        <v>71779.17</v>
      </c>
      <c r="M193" s="21">
        <v>71779.17</v>
      </c>
      <c r="N193" s="21">
        <v>71779.17</v>
      </c>
      <c r="O193" s="21">
        <v>71779.17</v>
      </c>
      <c r="P193" s="21">
        <v>71779.17</v>
      </c>
      <c r="Q193" s="21">
        <v>71779.17</v>
      </c>
      <c r="R193" s="21">
        <f t="shared" si="194"/>
        <v>74855.460000000006</v>
      </c>
      <c r="S193" s="21">
        <f t="shared" ref="S193:U193" si="204">R193</f>
        <v>74855.460000000006</v>
      </c>
      <c r="T193" s="21">
        <f t="shared" si="204"/>
        <v>74855.460000000006</v>
      </c>
      <c r="U193" s="21">
        <f t="shared" si="204"/>
        <v>74855.460000000006</v>
      </c>
      <c r="V193" s="21">
        <f t="shared" si="198"/>
        <v>74855.469999999812</v>
      </c>
      <c r="W193" s="41">
        <f t="shared" si="199"/>
        <v>3076.2900000000081</v>
      </c>
      <c r="X193" s="40">
        <f t="shared" si="200"/>
        <v>15381.450000000041</v>
      </c>
      <c r="Y193" s="37">
        <f t="shared" si="201"/>
        <v>3076.3</v>
      </c>
    </row>
    <row r="194" spans="1:25" s="40" customFormat="1" ht="15.75">
      <c r="A194" s="22">
        <v>6</v>
      </c>
      <c r="B194" s="10" t="s">
        <v>182</v>
      </c>
      <c r="C194" s="22" t="s">
        <v>433</v>
      </c>
      <c r="D194" s="4" t="s">
        <v>12</v>
      </c>
      <c r="E194" s="4" t="s">
        <v>11</v>
      </c>
      <c r="F194" s="4"/>
      <c r="G194" s="34">
        <v>1230500</v>
      </c>
      <c r="H194" s="47">
        <v>0.72499999999999998</v>
      </c>
      <c r="I194" s="47">
        <v>2.5000000000000001E-2</v>
      </c>
      <c r="J194" s="21">
        <v>876731.5</v>
      </c>
      <c r="K194" s="21">
        <v>71779.17</v>
      </c>
      <c r="L194" s="21">
        <v>71779.17</v>
      </c>
      <c r="M194" s="21">
        <v>71779.17</v>
      </c>
      <c r="N194" s="21">
        <v>71779.17</v>
      </c>
      <c r="O194" s="21">
        <v>71779.17</v>
      </c>
      <c r="P194" s="21">
        <v>71779.17</v>
      </c>
      <c r="Q194" s="21">
        <v>71779.17</v>
      </c>
      <c r="R194" s="21">
        <f t="shared" si="194"/>
        <v>74855.460000000006</v>
      </c>
      <c r="S194" s="21">
        <f t="shared" ref="S194:U194" si="205">R194</f>
        <v>74855.460000000006</v>
      </c>
      <c r="T194" s="21">
        <f t="shared" si="205"/>
        <v>74855.460000000006</v>
      </c>
      <c r="U194" s="21">
        <f t="shared" si="205"/>
        <v>74855.460000000006</v>
      </c>
      <c r="V194" s="21">
        <f t="shared" si="198"/>
        <v>74855.469999999812</v>
      </c>
      <c r="W194" s="41">
        <f t="shared" si="199"/>
        <v>3076.2900000000081</v>
      </c>
      <c r="X194" s="40">
        <f t="shared" si="200"/>
        <v>15381.450000000041</v>
      </c>
      <c r="Y194" s="37">
        <f t="shared" si="201"/>
        <v>3076.3</v>
      </c>
    </row>
    <row r="195" spans="1:25" s="25" customFormat="1" ht="15.75">
      <c r="A195" s="22">
        <v>7</v>
      </c>
      <c r="B195" s="31" t="s">
        <v>183</v>
      </c>
      <c r="C195" s="22" t="s">
        <v>433</v>
      </c>
      <c r="D195" s="22" t="s">
        <v>12</v>
      </c>
      <c r="E195" s="22" t="s">
        <v>11</v>
      </c>
      <c r="F195" s="22"/>
      <c r="G195" s="34">
        <v>1230500</v>
      </c>
      <c r="H195" s="47">
        <v>0.72499999999999998</v>
      </c>
      <c r="I195" s="47">
        <v>2.5000000000000001E-2</v>
      </c>
      <c r="J195" s="21">
        <v>876731.5</v>
      </c>
      <c r="K195" s="21">
        <v>71779.17</v>
      </c>
      <c r="L195" s="21">
        <v>71779.17</v>
      </c>
      <c r="M195" s="21">
        <v>71779.17</v>
      </c>
      <c r="N195" s="21">
        <v>71779.17</v>
      </c>
      <c r="O195" s="21">
        <v>71779.17</v>
      </c>
      <c r="P195" s="21">
        <v>71779.17</v>
      </c>
      <c r="Q195" s="21">
        <v>71779.17</v>
      </c>
      <c r="R195" s="21">
        <f t="shared" si="194"/>
        <v>74855.460000000006</v>
      </c>
      <c r="S195" s="21">
        <f t="shared" ref="S195:U195" si="206">R195</f>
        <v>74855.460000000006</v>
      </c>
      <c r="T195" s="21">
        <f t="shared" si="206"/>
        <v>74855.460000000006</v>
      </c>
      <c r="U195" s="21">
        <f t="shared" si="206"/>
        <v>74855.460000000006</v>
      </c>
      <c r="V195" s="21">
        <f t="shared" si="198"/>
        <v>74855.469999999812</v>
      </c>
      <c r="W195" s="41">
        <f t="shared" si="199"/>
        <v>3076.2900000000081</v>
      </c>
      <c r="X195" s="40">
        <f t="shared" si="200"/>
        <v>15381.450000000041</v>
      </c>
      <c r="Y195" s="37">
        <f t="shared" si="201"/>
        <v>3076.3</v>
      </c>
    </row>
    <row r="196" spans="1:25" s="25" customFormat="1" ht="15.75">
      <c r="A196" s="22">
        <v>8</v>
      </c>
      <c r="B196" s="31" t="s">
        <v>184</v>
      </c>
      <c r="C196" s="22" t="s">
        <v>433</v>
      </c>
      <c r="D196" s="22" t="s">
        <v>12</v>
      </c>
      <c r="E196" s="22" t="s">
        <v>11</v>
      </c>
      <c r="F196" s="22"/>
      <c r="G196" s="34">
        <v>1230500</v>
      </c>
      <c r="H196" s="47">
        <v>0.72499999999999998</v>
      </c>
      <c r="I196" s="47">
        <v>2.5000000000000001E-2</v>
      </c>
      <c r="J196" s="21">
        <v>876731.5</v>
      </c>
      <c r="K196" s="21">
        <v>71779.17</v>
      </c>
      <c r="L196" s="21">
        <v>71779.17</v>
      </c>
      <c r="M196" s="21">
        <v>71779.17</v>
      </c>
      <c r="N196" s="21">
        <v>71779.17</v>
      </c>
      <c r="O196" s="21">
        <v>71779.17</v>
      </c>
      <c r="P196" s="21">
        <v>71779.17</v>
      </c>
      <c r="Q196" s="21">
        <v>71779.17</v>
      </c>
      <c r="R196" s="21">
        <f t="shared" si="194"/>
        <v>74855.460000000006</v>
      </c>
      <c r="S196" s="21">
        <f t="shared" ref="S196:U196" si="207">R196</f>
        <v>74855.460000000006</v>
      </c>
      <c r="T196" s="21">
        <f t="shared" si="207"/>
        <v>74855.460000000006</v>
      </c>
      <c r="U196" s="21">
        <f t="shared" si="207"/>
        <v>74855.460000000006</v>
      </c>
      <c r="V196" s="21">
        <f t="shared" si="198"/>
        <v>74855.469999999812</v>
      </c>
      <c r="W196" s="41">
        <f t="shared" si="199"/>
        <v>3076.2900000000081</v>
      </c>
      <c r="X196" s="40">
        <f t="shared" si="200"/>
        <v>15381.450000000041</v>
      </c>
      <c r="Y196" s="37">
        <f t="shared" si="201"/>
        <v>3076.3</v>
      </c>
    </row>
    <row r="197" spans="1:25" s="25" customFormat="1" ht="15.75">
      <c r="A197" s="22">
        <v>9</v>
      </c>
      <c r="B197" s="31" t="s">
        <v>185</v>
      </c>
      <c r="C197" s="22" t="s">
        <v>433</v>
      </c>
      <c r="D197" s="22" t="s">
        <v>12</v>
      </c>
      <c r="E197" s="22" t="s">
        <v>11</v>
      </c>
      <c r="F197" s="22"/>
      <c r="G197" s="34">
        <v>1230500</v>
      </c>
      <c r="H197" s="47">
        <v>0.72499999999999998</v>
      </c>
      <c r="I197" s="47">
        <v>2.5000000000000001E-2</v>
      </c>
      <c r="J197" s="21">
        <v>876731.5</v>
      </c>
      <c r="K197" s="21">
        <v>71779.17</v>
      </c>
      <c r="L197" s="21">
        <v>71779.17</v>
      </c>
      <c r="M197" s="21">
        <v>71779.17</v>
      </c>
      <c r="N197" s="21">
        <v>71779.17</v>
      </c>
      <c r="O197" s="21">
        <v>71779.17</v>
      </c>
      <c r="P197" s="21">
        <v>71779.17</v>
      </c>
      <c r="Q197" s="21">
        <v>71779.17</v>
      </c>
      <c r="R197" s="21">
        <f t="shared" si="194"/>
        <v>74855.460000000006</v>
      </c>
      <c r="S197" s="21">
        <f t="shared" ref="S197:U197" si="208">R197</f>
        <v>74855.460000000006</v>
      </c>
      <c r="T197" s="21">
        <f t="shared" si="208"/>
        <v>74855.460000000006</v>
      </c>
      <c r="U197" s="21">
        <f t="shared" si="208"/>
        <v>74855.460000000006</v>
      </c>
      <c r="V197" s="21">
        <f t="shared" si="198"/>
        <v>74855.469999999812</v>
      </c>
      <c r="W197" s="41">
        <f t="shared" si="199"/>
        <v>3076.2900000000081</v>
      </c>
      <c r="X197" s="40">
        <f t="shared" si="200"/>
        <v>15381.450000000041</v>
      </c>
      <c r="Y197" s="37">
        <f t="shared" si="201"/>
        <v>3076.3</v>
      </c>
    </row>
    <row r="198" spans="1:25" s="25" customFormat="1" ht="15.75">
      <c r="A198" s="22">
        <v>10</v>
      </c>
      <c r="B198" s="31" t="s">
        <v>187</v>
      </c>
      <c r="C198" s="22" t="s">
        <v>433</v>
      </c>
      <c r="D198" s="22" t="s">
        <v>12</v>
      </c>
      <c r="E198" s="22" t="s">
        <v>11</v>
      </c>
      <c r="F198" s="22"/>
      <c r="G198" s="34">
        <v>1230500</v>
      </c>
      <c r="H198" s="47">
        <v>0.72499999999999998</v>
      </c>
      <c r="I198" s="47">
        <v>2.5000000000000001E-2</v>
      </c>
      <c r="J198" s="21">
        <v>876731.5</v>
      </c>
      <c r="K198" s="21">
        <v>71779.17</v>
      </c>
      <c r="L198" s="21">
        <v>71779.17</v>
      </c>
      <c r="M198" s="21">
        <v>71779.17</v>
      </c>
      <c r="N198" s="21">
        <v>71779.17</v>
      </c>
      <c r="O198" s="21">
        <v>71779.17</v>
      </c>
      <c r="P198" s="21">
        <v>71779.17</v>
      </c>
      <c r="Q198" s="21">
        <v>71779.17</v>
      </c>
      <c r="R198" s="21">
        <f t="shared" si="194"/>
        <v>74855.460000000006</v>
      </c>
      <c r="S198" s="21">
        <f t="shared" ref="S198:U198" si="209">R198</f>
        <v>74855.460000000006</v>
      </c>
      <c r="T198" s="21">
        <f t="shared" si="209"/>
        <v>74855.460000000006</v>
      </c>
      <c r="U198" s="21">
        <f t="shared" si="209"/>
        <v>74855.460000000006</v>
      </c>
      <c r="V198" s="21">
        <f t="shared" si="198"/>
        <v>74855.469999999812</v>
      </c>
      <c r="W198" s="41">
        <f t="shared" si="199"/>
        <v>3076.2900000000081</v>
      </c>
      <c r="X198" s="40">
        <f t="shared" si="200"/>
        <v>15381.450000000041</v>
      </c>
      <c r="Y198" s="37">
        <f t="shared" si="201"/>
        <v>3076.3</v>
      </c>
    </row>
    <row r="199" spans="1:25" s="25" customFormat="1" ht="15.75">
      <c r="A199" s="22">
        <v>11</v>
      </c>
      <c r="B199" s="31" t="s">
        <v>189</v>
      </c>
      <c r="C199" s="22" t="s">
        <v>433</v>
      </c>
      <c r="D199" s="22" t="s">
        <v>12</v>
      </c>
      <c r="E199" s="22" t="s">
        <v>11</v>
      </c>
      <c r="F199" s="22"/>
      <c r="G199" s="34">
        <v>1230500</v>
      </c>
      <c r="H199" s="47">
        <v>0.72499999999999998</v>
      </c>
      <c r="I199" s="47">
        <v>2.5000000000000001E-2</v>
      </c>
      <c r="J199" s="21">
        <v>876731.5</v>
      </c>
      <c r="K199" s="21">
        <v>71779.17</v>
      </c>
      <c r="L199" s="21">
        <v>71779.17</v>
      </c>
      <c r="M199" s="21">
        <v>71779.17</v>
      </c>
      <c r="N199" s="21">
        <v>71779.17</v>
      </c>
      <c r="O199" s="21">
        <v>71779.17</v>
      </c>
      <c r="P199" s="21">
        <v>71779.17</v>
      </c>
      <c r="Q199" s="21">
        <v>71779.17</v>
      </c>
      <c r="R199" s="21">
        <f t="shared" si="194"/>
        <v>74855.460000000006</v>
      </c>
      <c r="S199" s="21">
        <f t="shared" ref="S199:U199" si="210">R199</f>
        <v>74855.460000000006</v>
      </c>
      <c r="T199" s="21">
        <f t="shared" si="210"/>
        <v>74855.460000000006</v>
      </c>
      <c r="U199" s="21">
        <f t="shared" si="210"/>
        <v>74855.460000000006</v>
      </c>
      <c r="V199" s="21">
        <f t="shared" si="198"/>
        <v>74855.469999999812</v>
      </c>
      <c r="W199" s="41">
        <f t="shared" si="199"/>
        <v>3076.2900000000081</v>
      </c>
      <c r="X199" s="40">
        <f t="shared" si="200"/>
        <v>15381.450000000041</v>
      </c>
      <c r="Y199" s="37">
        <f t="shared" si="201"/>
        <v>3076.3</v>
      </c>
    </row>
    <row r="200" spans="1:25" s="25" customFormat="1" ht="15.75">
      <c r="A200" s="22">
        <v>12</v>
      </c>
      <c r="B200" s="31" t="s">
        <v>190</v>
      </c>
      <c r="C200" s="22" t="s">
        <v>433</v>
      </c>
      <c r="D200" s="22" t="s">
        <v>12</v>
      </c>
      <c r="E200" s="22" t="s">
        <v>11</v>
      </c>
      <c r="F200" s="22"/>
      <c r="G200" s="34">
        <v>1230500</v>
      </c>
      <c r="H200" s="47">
        <v>0.72499999999999998</v>
      </c>
      <c r="I200" s="47">
        <v>2.5000000000000001E-2</v>
      </c>
      <c r="J200" s="21">
        <v>876731.5</v>
      </c>
      <c r="K200" s="21">
        <v>71779.17</v>
      </c>
      <c r="L200" s="21">
        <v>71779.17</v>
      </c>
      <c r="M200" s="21">
        <v>71779.17</v>
      </c>
      <c r="N200" s="21">
        <v>71779.17</v>
      </c>
      <c r="O200" s="21">
        <v>71779.17</v>
      </c>
      <c r="P200" s="21">
        <v>71779.17</v>
      </c>
      <c r="Q200" s="21">
        <v>71779.17</v>
      </c>
      <c r="R200" s="21">
        <f t="shared" si="194"/>
        <v>74855.460000000006</v>
      </c>
      <c r="S200" s="21">
        <f t="shared" ref="S200:U200" si="211">R200</f>
        <v>74855.460000000006</v>
      </c>
      <c r="T200" s="21">
        <f t="shared" si="211"/>
        <v>74855.460000000006</v>
      </c>
      <c r="U200" s="21">
        <f t="shared" si="211"/>
        <v>74855.460000000006</v>
      </c>
      <c r="V200" s="21">
        <f t="shared" si="198"/>
        <v>74855.469999999812</v>
      </c>
      <c r="W200" s="41">
        <f t="shared" si="199"/>
        <v>3076.2900000000081</v>
      </c>
      <c r="X200" s="40">
        <f t="shared" si="200"/>
        <v>15381.450000000041</v>
      </c>
      <c r="Y200" s="37">
        <f t="shared" si="201"/>
        <v>3076.3</v>
      </c>
    </row>
    <row r="201" spans="1:25" s="25" customFormat="1" ht="15.75">
      <c r="A201" s="22">
        <v>13</v>
      </c>
      <c r="B201" s="31" t="s">
        <v>195</v>
      </c>
      <c r="C201" s="22" t="s">
        <v>433</v>
      </c>
      <c r="D201" s="22" t="s">
        <v>12</v>
      </c>
      <c r="E201" s="22" t="s">
        <v>11</v>
      </c>
      <c r="F201" s="22"/>
      <c r="G201" s="34">
        <v>1230500</v>
      </c>
      <c r="H201" s="47">
        <v>0.72499999999999998</v>
      </c>
      <c r="I201" s="47">
        <v>2.5000000000000001E-2</v>
      </c>
      <c r="J201" s="21">
        <v>876731.5</v>
      </c>
      <c r="K201" s="21">
        <v>71779.17</v>
      </c>
      <c r="L201" s="21">
        <v>71779.17</v>
      </c>
      <c r="M201" s="21">
        <v>71779.17</v>
      </c>
      <c r="N201" s="21">
        <v>71779.17</v>
      </c>
      <c r="O201" s="21">
        <v>71779.17</v>
      </c>
      <c r="P201" s="21">
        <v>71779.17</v>
      </c>
      <c r="Q201" s="21">
        <v>71779.17</v>
      </c>
      <c r="R201" s="21">
        <f t="shared" si="194"/>
        <v>74855.460000000006</v>
      </c>
      <c r="S201" s="21">
        <f t="shared" ref="S201:U201" si="212">R201</f>
        <v>74855.460000000006</v>
      </c>
      <c r="T201" s="21">
        <f t="shared" si="212"/>
        <v>74855.460000000006</v>
      </c>
      <c r="U201" s="21">
        <f t="shared" si="212"/>
        <v>74855.460000000006</v>
      </c>
      <c r="V201" s="21">
        <f t="shared" si="198"/>
        <v>74855.469999999812</v>
      </c>
      <c r="W201" s="41">
        <f t="shared" si="199"/>
        <v>3076.2900000000081</v>
      </c>
      <c r="X201" s="40">
        <f t="shared" si="200"/>
        <v>15381.450000000041</v>
      </c>
      <c r="Y201" s="37">
        <f t="shared" si="201"/>
        <v>3076.3</v>
      </c>
    </row>
    <row r="202" spans="1:25" s="25" customFormat="1" ht="15.75">
      <c r="A202" s="22">
        <v>14</v>
      </c>
      <c r="B202" s="31" t="s">
        <v>196</v>
      </c>
      <c r="C202" s="22" t="s">
        <v>433</v>
      </c>
      <c r="D202" s="22" t="s">
        <v>12</v>
      </c>
      <c r="E202" s="22" t="s">
        <v>11</v>
      </c>
      <c r="F202" s="22"/>
      <c r="G202" s="34">
        <v>1230500</v>
      </c>
      <c r="H202" s="47">
        <v>0.72499999999999998</v>
      </c>
      <c r="I202" s="47">
        <v>2.5000000000000001E-2</v>
      </c>
      <c r="J202" s="21">
        <v>876731.5</v>
      </c>
      <c r="K202" s="21">
        <v>71779.17</v>
      </c>
      <c r="L202" s="21">
        <v>71779.17</v>
      </c>
      <c r="M202" s="21">
        <v>71779.17</v>
      </c>
      <c r="N202" s="21">
        <v>71779.17</v>
      </c>
      <c r="O202" s="21">
        <v>71779.17</v>
      </c>
      <c r="P202" s="21">
        <v>71779.17</v>
      </c>
      <c r="Q202" s="21">
        <v>71779.17</v>
      </c>
      <c r="R202" s="21">
        <f t="shared" si="194"/>
        <v>74855.460000000006</v>
      </c>
      <c r="S202" s="21">
        <f t="shared" ref="S202:U202" si="213">R202</f>
        <v>74855.460000000006</v>
      </c>
      <c r="T202" s="21">
        <f t="shared" si="213"/>
        <v>74855.460000000006</v>
      </c>
      <c r="U202" s="21">
        <f t="shared" si="213"/>
        <v>74855.460000000006</v>
      </c>
      <c r="V202" s="21">
        <f t="shared" si="198"/>
        <v>74855.469999999812</v>
      </c>
      <c r="W202" s="41">
        <f t="shared" si="199"/>
        <v>3076.2900000000081</v>
      </c>
      <c r="X202" s="40">
        <f t="shared" si="200"/>
        <v>15381.450000000041</v>
      </c>
      <c r="Y202" s="37">
        <f t="shared" si="201"/>
        <v>3076.3</v>
      </c>
    </row>
    <row r="203" spans="1:25" s="25" customFormat="1" ht="15.75">
      <c r="A203" s="22">
        <v>15</v>
      </c>
      <c r="B203" s="31" t="s">
        <v>415</v>
      </c>
      <c r="C203" s="22" t="s">
        <v>433</v>
      </c>
      <c r="D203" s="22" t="s">
        <v>12</v>
      </c>
      <c r="E203" s="22" t="s">
        <v>11</v>
      </c>
      <c r="F203" s="22"/>
      <c r="G203" s="34">
        <v>1230500</v>
      </c>
      <c r="H203" s="47">
        <v>0.72499999999999998</v>
      </c>
      <c r="I203" s="47">
        <v>2.5000000000000001E-2</v>
      </c>
      <c r="J203" s="21">
        <v>876731.5</v>
      </c>
      <c r="K203" s="21">
        <v>71779.17</v>
      </c>
      <c r="L203" s="21">
        <v>71779.17</v>
      </c>
      <c r="M203" s="21">
        <v>71779.17</v>
      </c>
      <c r="N203" s="21">
        <v>71779.17</v>
      </c>
      <c r="O203" s="21">
        <v>71779.17</v>
      </c>
      <c r="P203" s="21">
        <v>71779.17</v>
      </c>
      <c r="Q203" s="21">
        <v>71779.17</v>
      </c>
      <c r="R203" s="21">
        <f t="shared" si="194"/>
        <v>74855.460000000006</v>
      </c>
      <c r="S203" s="21">
        <f t="shared" ref="S203:U203" si="214">R203</f>
        <v>74855.460000000006</v>
      </c>
      <c r="T203" s="21">
        <f t="shared" si="214"/>
        <v>74855.460000000006</v>
      </c>
      <c r="U203" s="21">
        <f t="shared" si="214"/>
        <v>74855.460000000006</v>
      </c>
      <c r="V203" s="21">
        <f t="shared" si="198"/>
        <v>74855.469999999812</v>
      </c>
      <c r="W203" s="41">
        <f t="shared" si="199"/>
        <v>3076.2900000000081</v>
      </c>
      <c r="X203" s="40">
        <f t="shared" si="200"/>
        <v>15381.450000000041</v>
      </c>
      <c r="Y203" s="37">
        <f t="shared" si="201"/>
        <v>3076.3</v>
      </c>
    </row>
    <row r="204" spans="1:25" s="40" customFormat="1" ht="15.75">
      <c r="A204" s="22">
        <v>16</v>
      </c>
      <c r="B204" s="10" t="s">
        <v>186</v>
      </c>
      <c r="C204" s="22" t="s">
        <v>433</v>
      </c>
      <c r="D204" s="4" t="s">
        <v>12</v>
      </c>
      <c r="E204" s="4" t="s">
        <v>11</v>
      </c>
      <c r="F204" s="4"/>
      <c r="G204" s="34">
        <v>1230500</v>
      </c>
      <c r="H204" s="47">
        <v>0.75</v>
      </c>
      <c r="I204" s="49">
        <v>0.05</v>
      </c>
      <c r="J204" s="21">
        <v>769062.5</v>
      </c>
      <c r="K204" s="21">
        <v>51270.83</v>
      </c>
      <c r="L204" s="21">
        <v>51270.83</v>
      </c>
      <c r="M204" s="21">
        <v>51270.83</v>
      </c>
      <c r="N204" s="21">
        <v>51270.83</v>
      </c>
      <c r="O204" s="21">
        <v>51270.83</v>
      </c>
      <c r="P204" s="21">
        <v>51270.83</v>
      </c>
      <c r="Q204" s="21">
        <v>71779.17</v>
      </c>
      <c r="R204" s="21">
        <f t="shared" si="194"/>
        <v>77931.67</v>
      </c>
      <c r="S204" s="21">
        <f t="shared" ref="S204:U204" si="215">R204</f>
        <v>77931.67</v>
      </c>
      <c r="T204" s="21">
        <f t="shared" si="215"/>
        <v>77931.67</v>
      </c>
      <c r="U204" s="21">
        <f t="shared" si="215"/>
        <v>77931.67</v>
      </c>
      <c r="V204" s="21">
        <f>J204-K204-L204-M204-N204-O204-P204-Q204-R204-S204-T204-U204</f>
        <v>77931.670000000202</v>
      </c>
      <c r="W204" s="41">
        <f t="shared" si="199"/>
        <v>6152.5</v>
      </c>
      <c r="X204" s="40">
        <f t="shared" si="200"/>
        <v>30762.5</v>
      </c>
      <c r="Y204" s="37">
        <f t="shared" si="201"/>
        <v>3076.3</v>
      </c>
    </row>
    <row r="205" spans="1:25" s="25" customFormat="1" ht="15.75">
      <c r="A205" s="22">
        <v>17</v>
      </c>
      <c r="B205" s="31" t="s">
        <v>197</v>
      </c>
      <c r="C205" s="22" t="s">
        <v>433</v>
      </c>
      <c r="D205" s="22" t="s">
        <v>12</v>
      </c>
      <c r="E205" s="22" t="s">
        <v>12</v>
      </c>
      <c r="F205" s="22"/>
      <c r="G205" s="34">
        <v>1230500</v>
      </c>
      <c r="H205" s="47">
        <v>1.0249999999999999</v>
      </c>
      <c r="I205" s="47">
        <v>2.5000000000000001E-2</v>
      </c>
      <c r="J205" s="21">
        <v>1245881.5</v>
      </c>
      <c r="K205" s="21">
        <v>102541.67</v>
      </c>
      <c r="L205" s="21">
        <v>102541.67</v>
      </c>
      <c r="M205" s="21">
        <v>102541.67</v>
      </c>
      <c r="N205" s="21">
        <v>102541.67</v>
      </c>
      <c r="O205" s="21">
        <v>102541.67</v>
      </c>
      <c r="P205" s="21">
        <v>102541.67</v>
      </c>
      <c r="Q205" s="21">
        <v>102541.67</v>
      </c>
      <c r="R205" s="21">
        <f t="shared" si="194"/>
        <v>105617.96</v>
      </c>
      <c r="S205" s="21">
        <f t="shared" ref="S205:U205" si="216">R205</f>
        <v>105617.96</v>
      </c>
      <c r="T205" s="21">
        <f t="shared" si="216"/>
        <v>105617.96</v>
      </c>
      <c r="U205" s="21">
        <f t="shared" si="216"/>
        <v>105617.96</v>
      </c>
      <c r="V205" s="21">
        <f t="shared" si="198"/>
        <v>105617.96999999975</v>
      </c>
      <c r="W205" s="41">
        <f t="shared" si="199"/>
        <v>3076.2900000000081</v>
      </c>
      <c r="X205" s="40">
        <f t="shared" si="200"/>
        <v>15381.450000000041</v>
      </c>
      <c r="Y205" s="37">
        <f t="shared" si="201"/>
        <v>3076.3</v>
      </c>
    </row>
    <row r="206" spans="1:25" ht="15.75">
      <c r="A206" s="15">
        <v>17</v>
      </c>
      <c r="B206" s="6" t="s">
        <v>25</v>
      </c>
      <c r="C206" s="12"/>
      <c r="D206" s="12"/>
      <c r="E206" s="12"/>
      <c r="F206" s="12"/>
      <c r="G206" s="8"/>
      <c r="H206" s="8"/>
      <c r="I206" s="48"/>
      <c r="J206" s="9">
        <f>SUM(J189:J205)</f>
        <v>14427616.5</v>
      </c>
      <c r="K206" s="9">
        <f t="shared" ref="K206:V206" si="217">SUM(K189:K205)</f>
        <v>1168975.03</v>
      </c>
      <c r="L206" s="9">
        <f t="shared" si="217"/>
        <v>1168975.03</v>
      </c>
      <c r="M206" s="9">
        <f t="shared" si="217"/>
        <v>1168975.03</v>
      </c>
      <c r="N206" s="9">
        <f t="shared" si="217"/>
        <v>1168975.03</v>
      </c>
      <c r="O206" s="9">
        <f t="shared" si="217"/>
        <v>1168975.03</v>
      </c>
      <c r="P206" s="9">
        <f t="shared" si="217"/>
        <v>1168975.03</v>
      </c>
      <c r="Q206" s="9">
        <f t="shared" si="217"/>
        <v>1189483.3700000001</v>
      </c>
      <c r="R206" s="9">
        <f>SUM(R189:R205)</f>
        <v>1244856.5699999998</v>
      </c>
      <c r="S206" s="9">
        <f t="shared" si="217"/>
        <v>1244856.5699999998</v>
      </c>
      <c r="T206" s="9">
        <f t="shared" si="217"/>
        <v>1244856.5699999998</v>
      </c>
      <c r="U206" s="9">
        <f t="shared" si="217"/>
        <v>1244856.5699999998</v>
      </c>
      <c r="V206" s="9">
        <f t="shared" si="217"/>
        <v>1244856.6699999978</v>
      </c>
      <c r="W206" s="37"/>
      <c r="X206" s="25"/>
      <c r="Y206" s="37"/>
    </row>
    <row r="207" spans="1:25" ht="24.95" customHeight="1">
      <c r="A207" s="64" t="s">
        <v>198</v>
      </c>
      <c r="B207" s="65"/>
      <c r="C207" s="65"/>
      <c r="D207" s="65"/>
      <c r="E207" s="65"/>
      <c r="F207" s="65"/>
      <c r="G207" s="65"/>
      <c r="H207" s="65"/>
      <c r="I207" s="65"/>
      <c r="J207" s="65"/>
      <c r="K207" s="66"/>
      <c r="L207" s="44"/>
      <c r="W207" s="25"/>
      <c r="X207" s="25"/>
      <c r="Y207" s="37"/>
    </row>
    <row r="208" spans="1:25" s="25" customFormat="1" ht="15.75">
      <c r="A208" s="22">
        <v>1</v>
      </c>
      <c r="B208" s="31" t="s">
        <v>200</v>
      </c>
      <c r="C208" s="22" t="s">
        <v>10</v>
      </c>
      <c r="D208" s="22" t="s">
        <v>11</v>
      </c>
      <c r="E208" s="22" t="s">
        <v>11</v>
      </c>
      <c r="F208" s="22" t="s">
        <v>12</v>
      </c>
      <c r="G208" s="34">
        <v>1230500</v>
      </c>
      <c r="H208" s="47">
        <v>0.15</v>
      </c>
      <c r="I208" s="47"/>
      <c r="J208" s="21">
        <f>G208*H208</f>
        <v>184575</v>
      </c>
      <c r="K208" s="21">
        <v>15381.25</v>
      </c>
      <c r="L208" s="21">
        <v>15381.25</v>
      </c>
      <c r="M208" s="21">
        <v>15381.25</v>
      </c>
      <c r="N208" s="21">
        <v>15381.25</v>
      </c>
      <c r="O208" s="21">
        <v>15381.25</v>
      </c>
      <c r="P208" s="21">
        <v>15381.25</v>
      </c>
      <c r="Q208" s="21">
        <f t="shared" ref="Q208:U208" si="218">P208</f>
        <v>15381.25</v>
      </c>
      <c r="R208" s="21">
        <f t="shared" si="218"/>
        <v>15381.25</v>
      </c>
      <c r="S208" s="21">
        <f t="shared" si="218"/>
        <v>15381.25</v>
      </c>
      <c r="T208" s="21">
        <f t="shared" si="218"/>
        <v>15381.25</v>
      </c>
      <c r="U208" s="21">
        <f t="shared" si="218"/>
        <v>15381.25</v>
      </c>
      <c r="V208" s="21">
        <f>J208-K208-L208-M208-N208-O208-P208-Q208-R208-S208-T208-U208</f>
        <v>15381.25</v>
      </c>
      <c r="Y208" s="37"/>
    </row>
    <row r="209" spans="1:25" s="25" customFormat="1" ht="15.75">
      <c r="A209" s="22">
        <v>2</v>
      </c>
      <c r="B209" s="31" t="s">
        <v>199</v>
      </c>
      <c r="C209" s="22" t="s">
        <v>10</v>
      </c>
      <c r="D209" s="32" t="s">
        <v>11</v>
      </c>
      <c r="E209" s="32" t="s">
        <v>11</v>
      </c>
      <c r="F209" s="32" t="s">
        <v>12</v>
      </c>
      <c r="G209" s="34">
        <v>1230500</v>
      </c>
      <c r="H209" s="47">
        <v>0.15</v>
      </c>
      <c r="I209" s="47"/>
      <c r="J209" s="21">
        <f t="shared" ref="J209:J238" si="219">G209*H209</f>
        <v>184575</v>
      </c>
      <c r="K209" s="21">
        <v>15381.25</v>
      </c>
      <c r="L209" s="21">
        <v>15381.25</v>
      </c>
      <c r="M209" s="21">
        <v>15381.25</v>
      </c>
      <c r="N209" s="21">
        <v>15381.25</v>
      </c>
      <c r="O209" s="21">
        <v>15381.25</v>
      </c>
      <c r="P209" s="21">
        <v>15381.25</v>
      </c>
      <c r="Q209" s="21">
        <f t="shared" ref="Q209:U209" si="220">P209</f>
        <v>15381.25</v>
      </c>
      <c r="R209" s="21">
        <f t="shared" si="220"/>
        <v>15381.25</v>
      </c>
      <c r="S209" s="21">
        <f t="shared" si="220"/>
        <v>15381.25</v>
      </c>
      <c r="T209" s="21">
        <f t="shared" si="220"/>
        <v>15381.25</v>
      </c>
      <c r="U209" s="21">
        <f t="shared" si="220"/>
        <v>15381.25</v>
      </c>
      <c r="V209" s="21">
        <f t="shared" ref="V209:V238" si="221">J209-K209-L209-M209-N209-O209-P209-Q209-R209-S209-T209-U209</f>
        <v>15381.25</v>
      </c>
      <c r="Y209" s="37"/>
    </row>
    <row r="210" spans="1:25" s="40" customFormat="1" ht="15.75">
      <c r="A210" s="22">
        <v>3</v>
      </c>
      <c r="B210" s="10" t="s">
        <v>207</v>
      </c>
      <c r="C210" s="22" t="s">
        <v>433</v>
      </c>
      <c r="D210" s="4" t="s">
        <v>12</v>
      </c>
      <c r="E210" s="4" t="s">
        <v>11</v>
      </c>
      <c r="F210" s="4"/>
      <c r="G210" s="34">
        <v>1230500</v>
      </c>
      <c r="H210" s="47">
        <v>0.5</v>
      </c>
      <c r="I210" s="49"/>
      <c r="J210" s="21">
        <f t="shared" si="219"/>
        <v>615250</v>
      </c>
      <c r="K210" s="21">
        <v>51270.83</v>
      </c>
      <c r="L210" s="21">
        <v>51270.83</v>
      </c>
      <c r="M210" s="21">
        <v>51270.83</v>
      </c>
      <c r="N210" s="21">
        <v>51270.83</v>
      </c>
      <c r="O210" s="21">
        <v>51270.83</v>
      </c>
      <c r="P210" s="21">
        <v>51270.83</v>
      </c>
      <c r="Q210" s="21">
        <f t="shared" ref="Q210:U210" si="222">P210</f>
        <v>51270.83</v>
      </c>
      <c r="R210" s="21">
        <f t="shared" si="222"/>
        <v>51270.83</v>
      </c>
      <c r="S210" s="21">
        <f t="shared" si="222"/>
        <v>51270.83</v>
      </c>
      <c r="T210" s="21">
        <f t="shared" si="222"/>
        <v>51270.83</v>
      </c>
      <c r="U210" s="21">
        <f t="shared" si="222"/>
        <v>51270.83</v>
      </c>
      <c r="V210" s="21">
        <f t="shared" si="221"/>
        <v>51270.869999999908</v>
      </c>
      <c r="Y210" s="41"/>
    </row>
    <row r="211" spans="1:25" s="25" customFormat="1" ht="15.75">
      <c r="A211" s="22">
        <v>4</v>
      </c>
      <c r="B211" s="31" t="s">
        <v>220</v>
      </c>
      <c r="C211" s="22" t="s">
        <v>433</v>
      </c>
      <c r="D211" s="22" t="s">
        <v>12</v>
      </c>
      <c r="E211" s="22" t="s">
        <v>11</v>
      </c>
      <c r="F211" s="22"/>
      <c r="G211" s="34">
        <v>1230500</v>
      </c>
      <c r="H211" s="47">
        <v>0.5</v>
      </c>
      <c r="I211" s="47"/>
      <c r="J211" s="21">
        <f t="shared" si="219"/>
        <v>615250</v>
      </c>
      <c r="K211" s="21">
        <v>51270.83</v>
      </c>
      <c r="L211" s="21">
        <v>51270.83</v>
      </c>
      <c r="M211" s="21">
        <v>51270.83</v>
      </c>
      <c r="N211" s="21">
        <v>51270.83</v>
      </c>
      <c r="O211" s="21">
        <v>51270.83</v>
      </c>
      <c r="P211" s="21">
        <v>51270.83</v>
      </c>
      <c r="Q211" s="21">
        <f t="shared" ref="Q211:U211" si="223">P211</f>
        <v>51270.83</v>
      </c>
      <c r="R211" s="21">
        <f t="shared" si="223"/>
        <v>51270.83</v>
      </c>
      <c r="S211" s="21">
        <f t="shared" si="223"/>
        <v>51270.83</v>
      </c>
      <c r="T211" s="21">
        <f t="shared" si="223"/>
        <v>51270.83</v>
      </c>
      <c r="U211" s="21">
        <f t="shared" si="223"/>
        <v>51270.83</v>
      </c>
      <c r="V211" s="21">
        <f>J211-K211-L211-M211-N211-O211-P211-Q211-R211-S211-T211-U211</f>
        <v>51270.869999999908</v>
      </c>
      <c r="Y211" s="37"/>
    </row>
    <row r="212" spans="1:25" s="25" customFormat="1" ht="15.75">
      <c r="A212" s="22">
        <v>5</v>
      </c>
      <c r="B212" s="31" t="s">
        <v>215</v>
      </c>
      <c r="C212" s="22" t="s">
        <v>433</v>
      </c>
      <c r="D212" s="22" t="s">
        <v>12</v>
      </c>
      <c r="E212" s="22" t="s">
        <v>11</v>
      </c>
      <c r="F212" s="22"/>
      <c r="G212" s="34">
        <v>1230500</v>
      </c>
      <c r="H212" s="47">
        <v>0.5</v>
      </c>
      <c r="I212" s="47"/>
      <c r="J212" s="21">
        <f t="shared" si="219"/>
        <v>615250</v>
      </c>
      <c r="K212" s="21">
        <v>51270.83</v>
      </c>
      <c r="L212" s="21">
        <v>51270.83</v>
      </c>
      <c r="M212" s="21">
        <v>51270.83</v>
      </c>
      <c r="N212" s="21">
        <v>51270.83</v>
      </c>
      <c r="O212" s="21">
        <v>51270.83</v>
      </c>
      <c r="P212" s="21">
        <v>51270.83</v>
      </c>
      <c r="Q212" s="21">
        <f t="shared" ref="Q212:U212" si="224">P212</f>
        <v>51270.83</v>
      </c>
      <c r="R212" s="21">
        <f t="shared" si="224"/>
        <v>51270.83</v>
      </c>
      <c r="S212" s="21">
        <f t="shared" si="224"/>
        <v>51270.83</v>
      </c>
      <c r="T212" s="21">
        <f t="shared" si="224"/>
        <v>51270.83</v>
      </c>
      <c r="U212" s="21">
        <f t="shared" si="224"/>
        <v>51270.83</v>
      </c>
      <c r="V212" s="21">
        <f>J212-K212-L212-M212-N212-O212-P212-Q212-R212-S212-T212-U212</f>
        <v>51270.869999999908</v>
      </c>
      <c r="Y212" s="37"/>
    </row>
    <row r="213" spans="1:25" s="40" customFormat="1" ht="15.75">
      <c r="A213" s="22">
        <v>6</v>
      </c>
      <c r="B213" s="10" t="s">
        <v>201</v>
      </c>
      <c r="C213" s="4" t="s">
        <v>433</v>
      </c>
      <c r="D213" s="4" t="s">
        <v>12</v>
      </c>
      <c r="E213" s="4" t="s">
        <v>11</v>
      </c>
      <c r="F213" s="4"/>
      <c r="G213" s="11">
        <v>1230500</v>
      </c>
      <c r="H213" s="47">
        <v>0.5</v>
      </c>
      <c r="I213" s="49"/>
      <c r="J213" s="21">
        <f t="shared" si="219"/>
        <v>615250</v>
      </c>
      <c r="K213" s="21">
        <v>51270.83</v>
      </c>
      <c r="L213" s="5">
        <v>51270.83</v>
      </c>
      <c r="M213" s="5">
        <v>51270.83</v>
      </c>
      <c r="N213" s="5">
        <v>51270.83</v>
      </c>
      <c r="O213" s="5">
        <v>51270.83</v>
      </c>
      <c r="P213" s="5">
        <v>51270.83</v>
      </c>
      <c r="Q213" s="5">
        <f t="shared" ref="Q213:U213" si="225">P213</f>
        <v>51270.83</v>
      </c>
      <c r="R213" s="5">
        <f t="shared" si="225"/>
        <v>51270.83</v>
      </c>
      <c r="S213" s="5">
        <f t="shared" si="225"/>
        <v>51270.83</v>
      </c>
      <c r="T213" s="5">
        <f t="shared" si="225"/>
        <v>51270.83</v>
      </c>
      <c r="U213" s="5">
        <f t="shared" si="225"/>
        <v>51270.83</v>
      </c>
      <c r="V213" s="5">
        <f>J213-K213-L213-M213-N213-O213-P213-Q213-R213-S213-T213-U213</f>
        <v>51270.869999999908</v>
      </c>
      <c r="Y213" s="41"/>
    </row>
    <row r="214" spans="1:25" s="40" customFormat="1" ht="15.75">
      <c r="A214" s="22">
        <v>7</v>
      </c>
      <c r="B214" s="10" t="s">
        <v>202</v>
      </c>
      <c r="C214" s="22" t="s">
        <v>433</v>
      </c>
      <c r="D214" s="4" t="s">
        <v>12</v>
      </c>
      <c r="E214" s="4" t="s">
        <v>11</v>
      </c>
      <c r="F214" s="4"/>
      <c r="G214" s="34">
        <v>1230500</v>
      </c>
      <c r="H214" s="47">
        <v>0.7</v>
      </c>
      <c r="I214" s="49"/>
      <c r="J214" s="21">
        <f t="shared" si="219"/>
        <v>861350</v>
      </c>
      <c r="K214" s="21">
        <v>71779.17</v>
      </c>
      <c r="L214" s="21">
        <v>71779.17</v>
      </c>
      <c r="M214" s="21">
        <v>71779.17</v>
      </c>
      <c r="N214" s="21">
        <v>71779.17</v>
      </c>
      <c r="O214" s="21">
        <v>71779.17</v>
      </c>
      <c r="P214" s="21">
        <v>71779.17</v>
      </c>
      <c r="Q214" s="21">
        <f t="shared" ref="Q214:U214" si="226">P214</f>
        <v>71779.17</v>
      </c>
      <c r="R214" s="21">
        <f t="shared" si="226"/>
        <v>71779.17</v>
      </c>
      <c r="S214" s="21">
        <f t="shared" si="226"/>
        <v>71779.17</v>
      </c>
      <c r="T214" s="21">
        <f t="shared" si="226"/>
        <v>71779.17</v>
      </c>
      <c r="U214" s="21">
        <f t="shared" si="226"/>
        <v>71779.17</v>
      </c>
      <c r="V214" s="21">
        <f t="shared" si="221"/>
        <v>71779.129999999932</v>
      </c>
      <c r="Y214" s="41"/>
    </row>
    <row r="215" spans="1:25" s="25" customFormat="1" ht="15.75">
      <c r="A215" s="22">
        <v>8</v>
      </c>
      <c r="B215" s="31" t="s">
        <v>203</v>
      </c>
      <c r="C215" s="22" t="s">
        <v>433</v>
      </c>
      <c r="D215" s="22" t="s">
        <v>12</v>
      </c>
      <c r="E215" s="22" t="s">
        <v>11</v>
      </c>
      <c r="F215" s="22"/>
      <c r="G215" s="34">
        <v>1230500</v>
      </c>
      <c r="H215" s="47">
        <v>0.7</v>
      </c>
      <c r="I215" s="47"/>
      <c r="J215" s="21">
        <f t="shared" si="219"/>
        <v>861350</v>
      </c>
      <c r="K215" s="21">
        <v>71779.17</v>
      </c>
      <c r="L215" s="21">
        <v>71779.17</v>
      </c>
      <c r="M215" s="21">
        <v>71779.17</v>
      </c>
      <c r="N215" s="21">
        <v>71779.17</v>
      </c>
      <c r="O215" s="21">
        <v>71779.17</v>
      </c>
      <c r="P215" s="21">
        <v>71779.17</v>
      </c>
      <c r="Q215" s="21">
        <f t="shared" ref="Q215:U215" si="227">P215</f>
        <v>71779.17</v>
      </c>
      <c r="R215" s="21">
        <f t="shared" si="227"/>
        <v>71779.17</v>
      </c>
      <c r="S215" s="21">
        <f t="shared" si="227"/>
        <v>71779.17</v>
      </c>
      <c r="T215" s="21">
        <f t="shared" si="227"/>
        <v>71779.17</v>
      </c>
      <c r="U215" s="21">
        <f t="shared" si="227"/>
        <v>71779.17</v>
      </c>
      <c r="V215" s="21">
        <f t="shared" si="221"/>
        <v>71779.129999999932</v>
      </c>
      <c r="Y215" s="37"/>
    </row>
    <row r="216" spans="1:25" s="25" customFormat="1" ht="15.75">
      <c r="A216" s="22">
        <v>9</v>
      </c>
      <c r="B216" s="31" t="s">
        <v>204</v>
      </c>
      <c r="C216" s="22" t="s">
        <v>433</v>
      </c>
      <c r="D216" s="22" t="s">
        <v>12</v>
      </c>
      <c r="E216" s="22" t="s">
        <v>11</v>
      </c>
      <c r="F216" s="22"/>
      <c r="G216" s="34">
        <v>1230500</v>
      </c>
      <c r="H216" s="47">
        <v>0.7</v>
      </c>
      <c r="I216" s="47"/>
      <c r="J216" s="21">
        <f t="shared" si="219"/>
        <v>861350</v>
      </c>
      <c r="K216" s="21">
        <v>71779.17</v>
      </c>
      <c r="L216" s="21">
        <v>71779.17</v>
      </c>
      <c r="M216" s="21">
        <v>71779.17</v>
      </c>
      <c r="N216" s="21">
        <v>71779.17</v>
      </c>
      <c r="O216" s="21">
        <v>71779.17</v>
      </c>
      <c r="P216" s="21">
        <v>71779.17</v>
      </c>
      <c r="Q216" s="21">
        <f t="shared" ref="Q216:U216" si="228">P216</f>
        <v>71779.17</v>
      </c>
      <c r="R216" s="21">
        <f t="shared" si="228"/>
        <v>71779.17</v>
      </c>
      <c r="S216" s="21">
        <f t="shared" si="228"/>
        <v>71779.17</v>
      </c>
      <c r="T216" s="21">
        <f t="shared" si="228"/>
        <v>71779.17</v>
      </c>
      <c r="U216" s="21">
        <f t="shared" si="228"/>
        <v>71779.17</v>
      </c>
      <c r="V216" s="21">
        <f t="shared" si="221"/>
        <v>71779.129999999932</v>
      </c>
      <c r="Y216" s="37"/>
    </row>
    <row r="217" spans="1:25" s="25" customFormat="1" ht="15.75">
      <c r="A217" s="22">
        <v>10</v>
      </c>
      <c r="B217" s="31" t="s">
        <v>205</v>
      </c>
      <c r="C217" s="22" t="s">
        <v>433</v>
      </c>
      <c r="D217" s="22" t="s">
        <v>12</v>
      </c>
      <c r="E217" s="22" t="s">
        <v>11</v>
      </c>
      <c r="F217" s="22"/>
      <c r="G217" s="34">
        <v>1230500</v>
      </c>
      <c r="H217" s="47">
        <v>0.7</v>
      </c>
      <c r="I217" s="47"/>
      <c r="J217" s="21">
        <f t="shared" si="219"/>
        <v>861350</v>
      </c>
      <c r="K217" s="21">
        <v>71779.17</v>
      </c>
      <c r="L217" s="21">
        <v>71779.17</v>
      </c>
      <c r="M217" s="21">
        <v>71779.17</v>
      </c>
      <c r="N217" s="21">
        <v>71779.17</v>
      </c>
      <c r="O217" s="21">
        <v>71779.17</v>
      </c>
      <c r="P217" s="21">
        <v>71779.17</v>
      </c>
      <c r="Q217" s="21">
        <f t="shared" ref="Q217:U217" si="229">P217</f>
        <v>71779.17</v>
      </c>
      <c r="R217" s="21">
        <f t="shared" si="229"/>
        <v>71779.17</v>
      </c>
      <c r="S217" s="21">
        <f t="shared" si="229"/>
        <v>71779.17</v>
      </c>
      <c r="T217" s="21">
        <f t="shared" si="229"/>
        <v>71779.17</v>
      </c>
      <c r="U217" s="21">
        <f t="shared" si="229"/>
        <v>71779.17</v>
      </c>
      <c r="V217" s="21">
        <f t="shared" si="221"/>
        <v>71779.129999999932</v>
      </c>
      <c r="Y217" s="37"/>
    </row>
    <row r="218" spans="1:25" s="25" customFormat="1" ht="15.75">
      <c r="A218" s="22">
        <v>11</v>
      </c>
      <c r="B218" s="31" t="s">
        <v>206</v>
      </c>
      <c r="C218" s="22" t="s">
        <v>433</v>
      </c>
      <c r="D218" s="22" t="s">
        <v>12</v>
      </c>
      <c r="E218" s="22" t="s">
        <v>11</v>
      </c>
      <c r="F218" s="22"/>
      <c r="G218" s="34">
        <v>1230500</v>
      </c>
      <c r="H218" s="47">
        <v>0.7</v>
      </c>
      <c r="I218" s="47"/>
      <c r="J218" s="21">
        <f t="shared" si="219"/>
        <v>861350</v>
      </c>
      <c r="K218" s="21">
        <v>71779.17</v>
      </c>
      <c r="L218" s="21">
        <v>71779.17</v>
      </c>
      <c r="M218" s="21">
        <v>71779.17</v>
      </c>
      <c r="N218" s="21">
        <v>71779.17</v>
      </c>
      <c r="O218" s="21">
        <v>71779.17</v>
      </c>
      <c r="P218" s="21">
        <v>71779.17</v>
      </c>
      <c r="Q218" s="21">
        <f t="shared" ref="Q218:U218" si="230">P218</f>
        <v>71779.17</v>
      </c>
      <c r="R218" s="21">
        <f t="shared" si="230"/>
        <v>71779.17</v>
      </c>
      <c r="S218" s="21">
        <f t="shared" si="230"/>
        <v>71779.17</v>
      </c>
      <c r="T218" s="21">
        <f t="shared" si="230"/>
        <v>71779.17</v>
      </c>
      <c r="U218" s="21">
        <f t="shared" si="230"/>
        <v>71779.17</v>
      </c>
      <c r="V218" s="21">
        <f t="shared" si="221"/>
        <v>71779.129999999932</v>
      </c>
      <c r="Y218" s="37"/>
    </row>
    <row r="219" spans="1:25" s="25" customFormat="1" ht="15.75">
      <c r="A219" s="22">
        <v>12</v>
      </c>
      <c r="B219" s="31" t="s">
        <v>208</v>
      </c>
      <c r="C219" s="22" t="s">
        <v>433</v>
      </c>
      <c r="D219" s="22" t="s">
        <v>12</v>
      </c>
      <c r="E219" s="22" t="s">
        <v>11</v>
      </c>
      <c r="F219" s="22"/>
      <c r="G219" s="34">
        <v>1230500</v>
      </c>
      <c r="H219" s="47">
        <v>0.7</v>
      </c>
      <c r="I219" s="47"/>
      <c r="J219" s="21">
        <f t="shared" si="219"/>
        <v>861350</v>
      </c>
      <c r="K219" s="21">
        <v>71779.17</v>
      </c>
      <c r="L219" s="21">
        <v>71779.17</v>
      </c>
      <c r="M219" s="21">
        <v>71779.17</v>
      </c>
      <c r="N219" s="21">
        <v>71779.17</v>
      </c>
      <c r="O219" s="21">
        <v>71779.17</v>
      </c>
      <c r="P219" s="21">
        <v>71779.17</v>
      </c>
      <c r="Q219" s="21">
        <f t="shared" ref="Q219:U219" si="231">P219</f>
        <v>71779.17</v>
      </c>
      <c r="R219" s="21">
        <f t="shared" si="231"/>
        <v>71779.17</v>
      </c>
      <c r="S219" s="21">
        <f t="shared" si="231"/>
        <v>71779.17</v>
      </c>
      <c r="T219" s="21">
        <f t="shared" si="231"/>
        <v>71779.17</v>
      </c>
      <c r="U219" s="21">
        <f t="shared" si="231"/>
        <v>71779.17</v>
      </c>
      <c r="V219" s="21">
        <f t="shared" si="221"/>
        <v>71779.129999999932</v>
      </c>
      <c r="Y219" s="37"/>
    </row>
    <row r="220" spans="1:25" s="25" customFormat="1" ht="15.75">
      <c r="A220" s="22">
        <v>13</v>
      </c>
      <c r="B220" s="31" t="s">
        <v>209</v>
      </c>
      <c r="C220" s="22" t="s">
        <v>433</v>
      </c>
      <c r="D220" s="22" t="s">
        <v>12</v>
      </c>
      <c r="E220" s="22" t="s">
        <v>11</v>
      </c>
      <c r="F220" s="22"/>
      <c r="G220" s="34">
        <v>1230500</v>
      </c>
      <c r="H220" s="47">
        <v>0.7</v>
      </c>
      <c r="I220" s="47"/>
      <c r="J220" s="21">
        <f t="shared" si="219"/>
        <v>861350</v>
      </c>
      <c r="K220" s="21">
        <v>71779.17</v>
      </c>
      <c r="L220" s="21">
        <v>71779.17</v>
      </c>
      <c r="M220" s="21">
        <v>71779.17</v>
      </c>
      <c r="N220" s="21">
        <v>71779.17</v>
      </c>
      <c r="O220" s="21">
        <v>71779.17</v>
      </c>
      <c r="P220" s="21">
        <v>71779.17</v>
      </c>
      <c r="Q220" s="21">
        <f t="shared" ref="Q220:U220" si="232">P220</f>
        <v>71779.17</v>
      </c>
      <c r="R220" s="21">
        <f t="shared" si="232"/>
        <v>71779.17</v>
      </c>
      <c r="S220" s="21">
        <f t="shared" si="232"/>
        <v>71779.17</v>
      </c>
      <c r="T220" s="21">
        <f t="shared" si="232"/>
        <v>71779.17</v>
      </c>
      <c r="U220" s="21">
        <f t="shared" si="232"/>
        <v>71779.17</v>
      </c>
      <c r="V220" s="21">
        <f t="shared" si="221"/>
        <v>71779.129999999932</v>
      </c>
      <c r="Y220" s="37"/>
    </row>
    <row r="221" spans="1:25" s="25" customFormat="1" ht="15.75">
      <c r="A221" s="22">
        <v>14</v>
      </c>
      <c r="B221" s="31" t="s">
        <v>210</v>
      </c>
      <c r="C221" s="22" t="s">
        <v>433</v>
      </c>
      <c r="D221" s="22" t="s">
        <v>12</v>
      </c>
      <c r="E221" s="22" t="s">
        <v>11</v>
      </c>
      <c r="F221" s="22"/>
      <c r="G221" s="34">
        <v>1230500</v>
      </c>
      <c r="H221" s="47">
        <v>0.7</v>
      </c>
      <c r="I221" s="47"/>
      <c r="J221" s="21">
        <f t="shared" si="219"/>
        <v>861350</v>
      </c>
      <c r="K221" s="21">
        <v>71779.17</v>
      </c>
      <c r="L221" s="21">
        <v>71779.17</v>
      </c>
      <c r="M221" s="21">
        <v>71779.17</v>
      </c>
      <c r="N221" s="21">
        <v>71779.17</v>
      </c>
      <c r="O221" s="21">
        <v>71779.17</v>
      </c>
      <c r="P221" s="21">
        <v>71779.17</v>
      </c>
      <c r="Q221" s="21">
        <f t="shared" ref="Q221:U221" si="233">P221</f>
        <v>71779.17</v>
      </c>
      <c r="R221" s="21">
        <f t="shared" si="233"/>
        <v>71779.17</v>
      </c>
      <c r="S221" s="21">
        <f t="shared" si="233"/>
        <v>71779.17</v>
      </c>
      <c r="T221" s="21">
        <f t="shared" si="233"/>
        <v>71779.17</v>
      </c>
      <c r="U221" s="21">
        <f t="shared" si="233"/>
        <v>71779.17</v>
      </c>
      <c r="V221" s="21">
        <f t="shared" si="221"/>
        <v>71779.129999999932</v>
      </c>
      <c r="Y221" s="37"/>
    </row>
    <row r="222" spans="1:25" s="25" customFormat="1" ht="15.75">
      <c r="A222" s="22">
        <v>15</v>
      </c>
      <c r="B222" s="31" t="s">
        <v>211</v>
      </c>
      <c r="C222" s="22" t="s">
        <v>433</v>
      </c>
      <c r="D222" s="22" t="s">
        <v>12</v>
      </c>
      <c r="E222" s="22" t="s">
        <v>11</v>
      </c>
      <c r="F222" s="22"/>
      <c r="G222" s="34">
        <v>1230500</v>
      </c>
      <c r="H222" s="47">
        <v>0.7</v>
      </c>
      <c r="I222" s="47"/>
      <c r="J222" s="21">
        <f t="shared" si="219"/>
        <v>861350</v>
      </c>
      <c r="K222" s="21">
        <v>71779.17</v>
      </c>
      <c r="L222" s="21">
        <v>71779.17</v>
      </c>
      <c r="M222" s="21">
        <v>71779.17</v>
      </c>
      <c r="N222" s="21">
        <v>71779.17</v>
      </c>
      <c r="O222" s="21">
        <v>71779.17</v>
      </c>
      <c r="P222" s="21">
        <v>71779.17</v>
      </c>
      <c r="Q222" s="21">
        <f t="shared" ref="Q222:U222" si="234">P222</f>
        <v>71779.17</v>
      </c>
      <c r="R222" s="21">
        <f t="shared" si="234"/>
        <v>71779.17</v>
      </c>
      <c r="S222" s="21">
        <f t="shared" si="234"/>
        <v>71779.17</v>
      </c>
      <c r="T222" s="21">
        <f t="shared" si="234"/>
        <v>71779.17</v>
      </c>
      <c r="U222" s="21">
        <f t="shared" si="234"/>
        <v>71779.17</v>
      </c>
      <c r="V222" s="21">
        <f t="shared" si="221"/>
        <v>71779.129999999932</v>
      </c>
      <c r="Y222" s="37"/>
    </row>
    <row r="223" spans="1:25" s="25" customFormat="1" ht="15.75">
      <c r="A223" s="22">
        <v>16</v>
      </c>
      <c r="B223" s="31" t="s">
        <v>212</v>
      </c>
      <c r="C223" s="22" t="s">
        <v>433</v>
      </c>
      <c r="D223" s="22" t="s">
        <v>12</v>
      </c>
      <c r="E223" s="22" t="s">
        <v>11</v>
      </c>
      <c r="F223" s="22"/>
      <c r="G223" s="34">
        <v>1230500</v>
      </c>
      <c r="H223" s="47">
        <v>0.7</v>
      </c>
      <c r="I223" s="47"/>
      <c r="J223" s="21">
        <f t="shared" si="219"/>
        <v>861350</v>
      </c>
      <c r="K223" s="21">
        <v>71779.17</v>
      </c>
      <c r="L223" s="21">
        <v>71779.17</v>
      </c>
      <c r="M223" s="21">
        <v>71779.17</v>
      </c>
      <c r="N223" s="21">
        <v>71779.17</v>
      </c>
      <c r="O223" s="21">
        <v>71779.17</v>
      </c>
      <c r="P223" s="21">
        <v>71779.17</v>
      </c>
      <c r="Q223" s="21">
        <f t="shared" ref="Q223:U223" si="235">P223</f>
        <v>71779.17</v>
      </c>
      <c r="R223" s="21">
        <f t="shared" si="235"/>
        <v>71779.17</v>
      </c>
      <c r="S223" s="21">
        <f t="shared" si="235"/>
        <v>71779.17</v>
      </c>
      <c r="T223" s="21">
        <f t="shared" si="235"/>
        <v>71779.17</v>
      </c>
      <c r="U223" s="21">
        <f t="shared" si="235"/>
        <v>71779.17</v>
      </c>
      <c r="V223" s="21">
        <f t="shared" si="221"/>
        <v>71779.129999999932</v>
      </c>
      <c r="Y223" s="37"/>
    </row>
    <row r="224" spans="1:25" s="25" customFormat="1" ht="15.75">
      <c r="A224" s="22">
        <v>17</v>
      </c>
      <c r="B224" s="31" t="s">
        <v>213</v>
      </c>
      <c r="C224" s="22" t="s">
        <v>433</v>
      </c>
      <c r="D224" s="22" t="s">
        <v>12</v>
      </c>
      <c r="E224" s="22" t="s">
        <v>11</v>
      </c>
      <c r="F224" s="22"/>
      <c r="G224" s="34">
        <v>1230500</v>
      </c>
      <c r="H224" s="47">
        <v>0.7</v>
      </c>
      <c r="I224" s="47"/>
      <c r="J224" s="21">
        <f t="shared" si="219"/>
        <v>861350</v>
      </c>
      <c r="K224" s="21">
        <v>71779.17</v>
      </c>
      <c r="L224" s="21">
        <v>71779.17</v>
      </c>
      <c r="M224" s="21">
        <v>71779.17</v>
      </c>
      <c r="N224" s="21">
        <v>71779.17</v>
      </c>
      <c r="O224" s="21">
        <v>71779.17</v>
      </c>
      <c r="P224" s="21">
        <v>71779.17</v>
      </c>
      <c r="Q224" s="21">
        <f t="shared" ref="Q224:U224" si="236">P224</f>
        <v>71779.17</v>
      </c>
      <c r="R224" s="21">
        <f t="shared" si="236"/>
        <v>71779.17</v>
      </c>
      <c r="S224" s="21">
        <f t="shared" si="236"/>
        <v>71779.17</v>
      </c>
      <c r="T224" s="21">
        <f t="shared" si="236"/>
        <v>71779.17</v>
      </c>
      <c r="U224" s="21">
        <f t="shared" si="236"/>
        <v>71779.17</v>
      </c>
      <c r="V224" s="21">
        <f t="shared" si="221"/>
        <v>71779.129999999932</v>
      </c>
      <c r="Y224" s="37"/>
    </row>
    <row r="225" spans="1:25" s="25" customFormat="1" ht="15.75">
      <c r="A225" s="22">
        <v>18</v>
      </c>
      <c r="B225" s="31" t="s">
        <v>214</v>
      </c>
      <c r="C225" s="22" t="s">
        <v>433</v>
      </c>
      <c r="D225" s="22" t="s">
        <v>12</v>
      </c>
      <c r="E225" s="22" t="s">
        <v>11</v>
      </c>
      <c r="F225" s="22"/>
      <c r="G225" s="34">
        <v>1230500</v>
      </c>
      <c r="H225" s="47">
        <v>0.7</v>
      </c>
      <c r="I225" s="47"/>
      <c r="J225" s="21">
        <f t="shared" si="219"/>
        <v>861350</v>
      </c>
      <c r="K225" s="21">
        <v>71779.17</v>
      </c>
      <c r="L225" s="21">
        <v>71779.17</v>
      </c>
      <c r="M225" s="21">
        <v>71779.17</v>
      </c>
      <c r="N225" s="21">
        <v>71779.17</v>
      </c>
      <c r="O225" s="21">
        <v>71779.17</v>
      </c>
      <c r="P225" s="21">
        <v>71779.17</v>
      </c>
      <c r="Q225" s="21">
        <f t="shared" ref="Q225:U225" si="237">P225</f>
        <v>71779.17</v>
      </c>
      <c r="R225" s="21">
        <f t="shared" si="237"/>
        <v>71779.17</v>
      </c>
      <c r="S225" s="21">
        <f t="shared" si="237"/>
        <v>71779.17</v>
      </c>
      <c r="T225" s="21">
        <f t="shared" si="237"/>
        <v>71779.17</v>
      </c>
      <c r="U225" s="21">
        <f t="shared" si="237"/>
        <v>71779.17</v>
      </c>
      <c r="V225" s="21">
        <f t="shared" si="221"/>
        <v>71779.129999999932</v>
      </c>
      <c r="Y225" s="37"/>
    </row>
    <row r="226" spans="1:25" s="25" customFormat="1" ht="15.75">
      <c r="A226" s="22">
        <v>19</v>
      </c>
      <c r="B226" s="31" t="s">
        <v>216</v>
      </c>
      <c r="C226" s="22" t="s">
        <v>433</v>
      </c>
      <c r="D226" s="22" t="s">
        <v>12</v>
      </c>
      <c r="E226" s="22" t="s">
        <v>11</v>
      </c>
      <c r="F226" s="22"/>
      <c r="G226" s="34">
        <v>1230500</v>
      </c>
      <c r="H226" s="47">
        <v>0.7</v>
      </c>
      <c r="I226" s="47"/>
      <c r="J226" s="21">
        <f t="shared" si="219"/>
        <v>861350</v>
      </c>
      <c r="K226" s="21">
        <v>71779.17</v>
      </c>
      <c r="L226" s="21">
        <v>71779.17</v>
      </c>
      <c r="M226" s="21">
        <v>71779.17</v>
      </c>
      <c r="N226" s="21">
        <v>71779.17</v>
      </c>
      <c r="O226" s="21">
        <v>71779.17</v>
      </c>
      <c r="P226" s="21">
        <v>71779.17</v>
      </c>
      <c r="Q226" s="21">
        <f t="shared" ref="Q226:U226" si="238">P226</f>
        <v>71779.17</v>
      </c>
      <c r="R226" s="21">
        <f t="shared" si="238"/>
        <v>71779.17</v>
      </c>
      <c r="S226" s="21">
        <f t="shared" si="238"/>
        <v>71779.17</v>
      </c>
      <c r="T226" s="21">
        <f t="shared" si="238"/>
        <v>71779.17</v>
      </c>
      <c r="U226" s="21">
        <f t="shared" si="238"/>
        <v>71779.17</v>
      </c>
      <c r="V226" s="21">
        <f t="shared" si="221"/>
        <v>71779.129999999932</v>
      </c>
      <c r="Y226" s="37"/>
    </row>
    <row r="227" spans="1:25" s="25" customFormat="1" ht="15.75">
      <c r="A227" s="22">
        <v>20</v>
      </c>
      <c r="B227" s="31" t="s">
        <v>217</v>
      </c>
      <c r="C227" s="22" t="s">
        <v>433</v>
      </c>
      <c r="D227" s="22" t="s">
        <v>12</v>
      </c>
      <c r="E227" s="22" t="s">
        <v>11</v>
      </c>
      <c r="F227" s="22"/>
      <c r="G227" s="34">
        <v>1230500</v>
      </c>
      <c r="H227" s="47">
        <v>0.7</v>
      </c>
      <c r="I227" s="47"/>
      <c r="J227" s="21">
        <f t="shared" si="219"/>
        <v>861350</v>
      </c>
      <c r="K227" s="21">
        <v>71779.17</v>
      </c>
      <c r="L227" s="21">
        <v>71779.17</v>
      </c>
      <c r="M227" s="21">
        <v>71779.17</v>
      </c>
      <c r="N227" s="21">
        <v>71779.17</v>
      </c>
      <c r="O227" s="21">
        <v>71779.17</v>
      </c>
      <c r="P227" s="21">
        <v>71779.17</v>
      </c>
      <c r="Q227" s="21">
        <f t="shared" ref="Q227:U227" si="239">P227</f>
        <v>71779.17</v>
      </c>
      <c r="R227" s="21">
        <f t="shared" si="239"/>
        <v>71779.17</v>
      </c>
      <c r="S227" s="21">
        <f t="shared" si="239"/>
        <v>71779.17</v>
      </c>
      <c r="T227" s="21">
        <f t="shared" si="239"/>
        <v>71779.17</v>
      </c>
      <c r="U227" s="21">
        <f t="shared" si="239"/>
        <v>71779.17</v>
      </c>
      <c r="V227" s="21">
        <f t="shared" si="221"/>
        <v>71779.129999999932</v>
      </c>
      <c r="Y227" s="37"/>
    </row>
    <row r="228" spans="1:25" s="25" customFormat="1" ht="15.75">
      <c r="A228" s="22">
        <v>21</v>
      </c>
      <c r="B228" s="31" t="s">
        <v>218</v>
      </c>
      <c r="C228" s="22" t="s">
        <v>433</v>
      </c>
      <c r="D228" s="22" t="s">
        <v>12</v>
      </c>
      <c r="E228" s="22" t="s">
        <v>11</v>
      </c>
      <c r="F228" s="22"/>
      <c r="G228" s="34">
        <v>1230500</v>
      </c>
      <c r="H228" s="47">
        <v>0.7</v>
      </c>
      <c r="I228" s="47"/>
      <c r="J228" s="21">
        <f t="shared" si="219"/>
        <v>861350</v>
      </c>
      <c r="K228" s="21">
        <v>71779.17</v>
      </c>
      <c r="L228" s="21">
        <v>71779.17</v>
      </c>
      <c r="M228" s="21">
        <v>71779.17</v>
      </c>
      <c r="N228" s="21">
        <v>71779.17</v>
      </c>
      <c r="O228" s="21">
        <v>71779.17</v>
      </c>
      <c r="P228" s="21">
        <v>71779.17</v>
      </c>
      <c r="Q228" s="21">
        <f t="shared" ref="Q228:U228" si="240">P228</f>
        <v>71779.17</v>
      </c>
      <c r="R228" s="21">
        <f t="shared" si="240"/>
        <v>71779.17</v>
      </c>
      <c r="S228" s="21">
        <f t="shared" si="240"/>
        <v>71779.17</v>
      </c>
      <c r="T228" s="21">
        <f t="shared" si="240"/>
        <v>71779.17</v>
      </c>
      <c r="U228" s="21">
        <f t="shared" si="240"/>
        <v>71779.17</v>
      </c>
      <c r="V228" s="21">
        <f t="shared" si="221"/>
        <v>71779.129999999932</v>
      </c>
      <c r="Y228" s="37"/>
    </row>
    <row r="229" spans="1:25" s="25" customFormat="1" ht="15.75">
      <c r="A229" s="22">
        <v>22</v>
      </c>
      <c r="B229" s="31" t="s">
        <v>219</v>
      </c>
      <c r="C229" s="22" t="s">
        <v>433</v>
      </c>
      <c r="D229" s="22" t="s">
        <v>12</v>
      </c>
      <c r="E229" s="22" t="s">
        <v>11</v>
      </c>
      <c r="F229" s="22"/>
      <c r="G229" s="34">
        <v>1230500</v>
      </c>
      <c r="H229" s="47">
        <v>0.7</v>
      </c>
      <c r="I229" s="47"/>
      <c r="J229" s="21">
        <f t="shared" si="219"/>
        <v>861350</v>
      </c>
      <c r="K229" s="21">
        <v>71779.17</v>
      </c>
      <c r="L229" s="21">
        <v>71779.17</v>
      </c>
      <c r="M229" s="21">
        <v>71779.17</v>
      </c>
      <c r="N229" s="21">
        <v>71779.17</v>
      </c>
      <c r="O229" s="21">
        <v>71779.17</v>
      </c>
      <c r="P229" s="21">
        <v>71779.17</v>
      </c>
      <c r="Q229" s="21">
        <f t="shared" ref="Q229:U229" si="241">P229</f>
        <v>71779.17</v>
      </c>
      <c r="R229" s="21">
        <f t="shared" si="241"/>
        <v>71779.17</v>
      </c>
      <c r="S229" s="21">
        <f t="shared" si="241"/>
        <v>71779.17</v>
      </c>
      <c r="T229" s="21">
        <f t="shared" si="241"/>
        <v>71779.17</v>
      </c>
      <c r="U229" s="21">
        <f t="shared" si="241"/>
        <v>71779.17</v>
      </c>
      <c r="V229" s="21">
        <f t="shared" si="221"/>
        <v>71779.129999999932</v>
      </c>
      <c r="Y229" s="37"/>
    </row>
    <row r="230" spans="1:25" s="25" customFormat="1" ht="15.75">
      <c r="A230" s="22">
        <v>23</v>
      </c>
      <c r="B230" s="31" t="s">
        <v>221</v>
      </c>
      <c r="C230" s="22" t="s">
        <v>433</v>
      </c>
      <c r="D230" s="22" t="s">
        <v>12</v>
      </c>
      <c r="E230" s="22" t="s">
        <v>11</v>
      </c>
      <c r="F230" s="22"/>
      <c r="G230" s="34">
        <v>1230500</v>
      </c>
      <c r="H230" s="47">
        <v>0.7</v>
      </c>
      <c r="I230" s="47"/>
      <c r="J230" s="21">
        <f t="shared" si="219"/>
        <v>861350</v>
      </c>
      <c r="K230" s="21">
        <v>71779.17</v>
      </c>
      <c r="L230" s="21">
        <v>71779.17</v>
      </c>
      <c r="M230" s="21">
        <v>71779.17</v>
      </c>
      <c r="N230" s="21">
        <v>71779.17</v>
      </c>
      <c r="O230" s="21">
        <v>71779.17</v>
      </c>
      <c r="P230" s="21">
        <v>71779.17</v>
      </c>
      <c r="Q230" s="21">
        <f t="shared" ref="Q230:U230" si="242">P230</f>
        <v>71779.17</v>
      </c>
      <c r="R230" s="21">
        <f t="shared" si="242"/>
        <v>71779.17</v>
      </c>
      <c r="S230" s="21">
        <f t="shared" si="242"/>
        <v>71779.17</v>
      </c>
      <c r="T230" s="21">
        <f t="shared" si="242"/>
        <v>71779.17</v>
      </c>
      <c r="U230" s="21">
        <f t="shared" si="242"/>
        <v>71779.17</v>
      </c>
      <c r="V230" s="21">
        <f t="shared" si="221"/>
        <v>71779.129999999932</v>
      </c>
      <c r="Y230" s="37"/>
    </row>
    <row r="231" spans="1:25" s="25" customFormat="1" ht="15.75">
      <c r="A231" s="22">
        <v>24</v>
      </c>
      <c r="B231" s="31" t="s">
        <v>222</v>
      </c>
      <c r="C231" s="22" t="s">
        <v>433</v>
      </c>
      <c r="D231" s="22" t="s">
        <v>12</v>
      </c>
      <c r="E231" s="22" t="s">
        <v>11</v>
      </c>
      <c r="F231" s="22"/>
      <c r="G231" s="34">
        <v>1230500</v>
      </c>
      <c r="H231" s="47">
        <v>0.7</v>
      </c>
      <c r="I231" s="47"/>
      <c r="J231" s="21">
        <f t="shared" si="219"/>
        <v>861350</v>
      </c>
      <c r="K231" s="21">
        <v>71779.17</v>
      </c>
      <c r="L231" s="21">
        <v>71779.17</v>
      </c>
      <c r="M231" s="21">
        <v>71779.17</v>
      </c>
      <c r="N231" s="21">
        <v>71779.17</v>
      </c>
      <c r="O231" s="21">
        <v>71779.17</v>
      </c>
      <c r="P231" s="21">
        <v>71779.17</v>
      </c>
      <c r="Q231" s="21">
        <f t="shared" ref="Q231:U231" si="243">P231</f>
        <v>71779.17</v>
      </c>
      <c r="R231" s="21">
        <f t="shared" si="243"/>
        <v>71779.17</v>
      </c>
      <c r="S231" s="21">
        <f t="shared" si="243"/>
        <v>71779.17</v>
      </c>
      <c r="T231" s="21">
        <f t="shared" si="243"/>
        <v>71779.17</v>
      </c>
      <c r="U231" s="21">
        <f t="shared" si="243"/>
        <v>71779.17</v>
      </c>
      <c r="V231" s="21">
        <f t="shared" si="221"/>
        <v>71779.129999999932</v>
      </c>
      <c r="Y231" s="37"/>
    </row>
    <row r="232" spans="1:25" s="25" customFormat="1" ht="15.75">
      <c r="A232" s="22">
        <v>25</v>
      </c>
      <c r="B232" s="31" t="s">
        <v>223</v>
      </c>
      <c r="C232" s="22" t="s">
        <v>433</v>
      </c>
      <c r="D232" s="22" t="s">
        <v>12</v>
      </c>
      <c r="E232" s="22" t="s">
        <v>11</v>
      </c>
      <c r="F232" s="22"/>
      <c r="G232" s="34">
        <v>1230500</v>
      </c>
      <c r="H232" s="47">
        <v>0.7</v>
      </c>
      <c r="I232" s="47"/>
      <c r="J232" s="21">
        <f t="shared" si="219"/>
        <v>861350</v>
      </c>
      <c r="K232" s="21">
        <v>71779.17</v>
      </c>
      <c r="L232" s="21">
        <v>71779.17</v>
      </c>
      <c r="M232" s="21">
        <v>71779.17</v>
      </c>
      <c r="N232" s="21">
        <v>71779.17</v>
      </c>
      <c r="O232" s="21">
        <v>71779.17</v>
      </c>
      <c r="P232" s="21">
        <v>71779.17</v>
      </c>
      <c r="Q232" s="21">
        <f t="shared" ref="Q232:U232" si="244">P232</f>
        <v>71779.17</v>
      </c>
      <c r="R232" s="21">
        <f t="shared" si="244"/>
        <v>71779.17</v>
      </c>
      <c r="S232" s="21">
        <f t="shared" si="244"/>
        <v>71779.17</v>
      </c>
      <c r="T232" s="21">
        <f t="shared" si="244"/>
        <v>71779.17</v>
      </c>
      <c r="U232" s="21">
        <f t="shared" si="244"/>
        <v>71779.17</v>
      </c>
      <c r="V232" s="21">
        <f t="shared" si="221"/>
        <v>71779.129999999932</v>
      </c>
      <c r="Y232" s="37"/>
    </row>
    <row r="233" spans="1:25" s="25" customFormat="1" ht="15.75">
      <c r="A233" s="22">
        <v>26</v>
      </c>
      <c r="B233" s="31" t="s">
        <v>225</v>
      </c>
      <c r="C233" s="22" t="s">
        <v>433</v>
      </c>
      <c r="D233" s="22" t="s">
        <v>12</v>
      </c>
      <c r="E233" s="22" t="s">
        <v>11</v>
      </c>
      <c r="F233" s="22"/>
      <c r="G233" s="34">
        <v>1230500</v>
      </c>
      <c r="H233" s="47">
        <v>0.7</v>
      </c>
      <c r="I233" s="47"/>
      <c r="J233" s="21">
        <f t="shared" si="219"/>
        <v>861350</v>
      </c>
      <c r="K233" s="21">
        <v>71779.17</v>
      </c>
      <c r="L233" s="21">
        <v>71779.17</v>
      </c>
      <c r="M233" s="21">
        <v>71779.17</v>
      </c>
      <c r="N233" s="21">
        <v>71779.17</v>
      </c>
      <c r="O233" s="21">
        <v>71779.17</v>
      </c>
      <c r="P233" s="21">
        <v>71779.17</v>
      </c>
      <c r="Q233" s="21">
        <f t="shared" ref="Q233:U233" si="245">P233</f>
        <v>71779.17</v>
      </c>
      <c r="R233" s="21">
        <f t="shared" si="245"/>
        <v>71779.17</v>
      </c>
      <c r="S233" s="21">
        <f t="shared" si="245"/>
        <v>71779.17</v>
      </c>
      <c r="T233" s="21">
        <f t="shared" si="245"/>
        <v>71779.17</v>
      </c>
      <c r="U233" s="21">
        <f t="shared" si="245"/>
        <v>71779.17</v>
      </c>
      <c r="V233" s="21">
        <f t="shared" si="221"/>
        <v>71779.129999999932</v>
      </c>
      <c r="Y233" s="37"/>
    </row>
    <row r="234" spans="1:25" s="25" customFormat="1" ht="15.75">
      <c r="A234" s="22">
        <v>27</v>
      </c>
      <c r="B234" s="31" t="s">
        <v>224</v>
      </c>
      <c r="C234" s="22" t="s">
        <v>433</v>
      </c>
      <c r="D234" s="22" t="s">
        <v>12</v>
      </c>
      <c r="E234" s="22" t="s">
        <v>11</v>
      </c>
      <c r="F234" s="22"/>
      <c r="G234" s="34">
        <v>1230500</v>
      </c>
      <c r="H234" s="47">
        <v>0.7</v>
      </c>
      <c r="I234" s="47"/>
      <c r="J234" s="21">
        <f t="shared" si="219"/>
        <v>861350</v>
      </c>
      <c r="K234" s="21">
        <v>71779.17</v>
      </c>
      <c r="L234" s="21">
        <v>71779.17</v>
      </c>
      <c r="M234" s="21">
        <v>71779.17</v>
      </c>
      <c r="N234" s="21">
        <v>71779.17</v>
      </c>
      <c r="O234" s="21">
        <v>71779.17</v>
      </c>
      <c r="P234" s="21">
        <v>71779.17</v>
      </c>
      <c r="Q234" s="21">
        <f t="shared" ref="Q234:U234" si="246">P234</f>
        <v>71779.17</v>
      </c>
      <c r="R234" s="21">
        <f t="shared" si="246"/>
        <v>71779.17</v>
      </c>
      <c r="S234" s="21">
        <f t="shared" si="246"/>
        <v>71779.17</v>
      </c>
      <c r="T234" s="21">
        <f t="shared" si="246"/>
        <v>71779.17</v>
      </c>
      <c r="U234" s="21">
        <f t="shared" si="246"/>
        <v>71779.17</v>
      </c>
      <c r="V234" s="21">
        <f t="shared" si="221"/>
        <v>71779.129999999932</v>
      </c>
      <c r="Y234" s="37"/>
    </row>
    <row r="235" spans="1:25" s="25" customFormat="1" ht="15.75">
      <c r="A235" s="22">
        <v>28</v>
      </c>
      <c r="B235" s="31" t="s">
        <v>435</v>
      </c>
      <c r="C235" s="22" t="s">
        <v>433</v>
      </c>
      <c r="D235" s="22" t="s">
        <v>12</v>
      </c>
      <c r="E235" s="22" t="s">
        <v>11</v>
      </c>
      <c r="F235" s="22"/>
      <c r="G235" s="34">
        <v>1230500</v>
      </c>
      <c r="H235" s="47">
        <v>0.7</v>
      </c>
      <c r="I235" s="47"/>
      <c r="J235" s="21">
        <f t="shared" si="219"/>
        <v>861350</v>
      </c>
      <c r="K235" s="21">
        <v>71779.17</v>
      </c>
      <c r="L235" s="21">
        <v>71779.17</v>
      </c>
      <c r="M235" s="21">
        <v>71779.17</v>
      </c>
      <c r="N235" s="21">
        <v>71779.17</v>
      </c>
      <c r="O235" s="21">
        <v>71779.17</v>
      </c>
      <c r="P235" s="21">
        <v>71779.17</v>
      </c>
      <c r="Q235" s="21">
        <f t="shared" ref="Q235:U235" si="247">P235</f>
        <v>71779.17</v>
      </c>
      <c r="R235" s="21">
        <f t="shared" si="247"/>
        <v>71779.17</v>
      </c>
      <c r="S235" s="21">
        <f t="shared" si="247"/>
        <v>71779.17</v>
      </c>
      <c r="T235" s="21">
        <f t="shared" si="247"/>
        <v>71779.17</v>
      </c>
      <c r="U235" s="21">
        <f t="shared" si="247"/>
        <v>71779.17</v>
      </c>
      <c r="V235" s="21">
        <f t="shared" si="221"/>
        <v>71779.129999999932</v>
      </c>
      <c r="Y235" s="37"/>
    </row>
    <row r="236" spans="1:25" s="25" customFormat="1" ht="15.75">
      <c r="A236" s="22">
        <v>29</v>
      </c>
      <c r="B236" s="31" t="s">
        <v>226</v>
      </c>
      <c r="C236" s="22" t="s">
        <v>433</v>
      </c>
      <c r="D236" s="22" t="s">
        <v>12</v>
      </c>
      <c r="E236" s="22" t="s">
        <v>11</v>
      </c>
      <c r="F236" s="22"/>
      <c r="G236" s="34">
        <v>1230500</v>
      </c>
      <c r="H236" s="47">
        <v>0.7</v>
      </c>
      <c r="I236" s="47"/>
      <c r="J236" s="21">
        <f t="shared" si="219"/>
        <v>861350</v>
      </c>
      <c r="K236" s="21">
        <v>71779.17</v>
      </c>
      <c r="L236" s="21">
        <v>71779.17</v>
      </c>
      <c r="M236" s="21">
        <v>71779.17</v>
      </c>
      <c r="N236" s="21">
        <v>71779.17</v>
      </c>
      <c r="O236" s="21">
        <v>71779.17</v>
      </c>
      <c r="P236" s="21">
        <v>71779.17</v>
      </c>
      <c r="Q236" s="21">
        <f t="shared" ref="Q236:U236" si="248">P236</f>
        <v>71779.17</v>
      </c>
      <c r="R236" s="21">
        <f t="shared" si="248"/>
        <v>71779.17</v>
      </c>
      <c r="S236" s="21">
        <f t="shared" si="248"/>
        <v>71779.17</v>
      </c>
      <c r="T236" s="21">
        <f t="shared" si="248"/>
        <v>71779.17</v>
      </c>
      <c r="U236" s="21">
        <f t="shared" si="248"/>
        <v>71779.17</v>
      </c>
      <c r="V236" s="21">
        <f t="shared" si="221"/>
        <v>71779.129999999932</v>
      </c>
      <c r="Y236" s="37"/>
    </row>
    <row r="237" spans="1:25" s="25" customFormat="1" ht="15.75">
      <c r="A237" s="22">
        <v>30</v>
      </c>
      <c r="B237" s="31" t="s">
        <v>227</v>
      </c>
      <c r="C237" s="22" t="s">
        <v>431</v>
      </c>
      <c r="D237" s="22" t="s">
        <v>12</v>
      </c>
      <c r="E237" s="22" t="s">
        <v>11</v>
      </c>
      <c r="F237" s="22"/>
      <c r="G237" s="34">
        <v>2460900</v>
      </c>
      <c r="H237" s="47">
        <v>0.75</v>
      </c>
      <c r="I237" s="47"/>
      <c r="J237" s="21">
        <f t="shared" si="219"/>
        <v>1845675</v>
      </c>
      <c r="K237" s="21">
        <v>153806.25</v>
      </c>
      <c r="L237" s="21">
        <v>153806.25</v>
      </c>
      <c r="M237" s="21">
        <v>153806.25</v>
      </c>
      <c r="N237" s="21">
        <v>153806.25</v>
      </c>
      <c r="O237" s="21">
        <v>153806.25</v>
      </c>
      <c r="P237" s="21">
        <v>153806.25</v>
      </c>
      <c r="Q237" s="21">
        <f t="shared" ref="Q237:U237" si="249">P237</f>
        <v>153806.25</v>
      </c>
      <c r="R237" s="21">
        <f t="shared" si="249"/>
        <v>153806.25</v>
      </c>
      <c r="S237" s="21">
        <f t="shared" si="249"/>
        <v>153806.25</v>
      </c>
      <c r="T237" s="21">
        <f t="shared" si="249"/>
        <v>153806.25</v>
      </c>
      <c r="U237" s="21">
        <f t="shared" si="249"/>
        <v>153806.25</v>
      </c>
      <c r="V237" s="21">
        <f t="shared" si="221"/>
        <v>153806.25</v>
      </c>
      <c r="Y237" s="37"/>
    </row>
    <row r="238" spans="1:25" s="25" customFormat="1" ht="15.75">
      <c r="A238" s="22">
        <v>31</v>
      </c>
      <c r="B238" s="31" t="s">
        <v>228</v>
      </c>
      <c r="C238" s="22" t="s">
        <v>431</v>
      </c>
      <c r="D238" s="22" t="s">
        <v>12</v>
      </c>
      <c r="E238" s="22" t="s">
        <v>11</v>
      </c>
      <c r="F238" s="22"/>
      <c r="G238" s="34">
        <v>2460900</v>
      </c>
      <c r="H238" s="47">
        <v>0.5</v>
      </c>
      <c r="I238" s="47"/>
      <c r="J238" s="21">
        <f t="shared" si="219"/>
        <v>1230450</v>
      </c>
      <c r="K238" s="21">
        <v>102537.5</v>
      </c>
      <c r="L238" s="21">
        <v>102537.5</v>
      </c>
      <c r="M238" s="21">
        <v>102537.5</v>
      </c>
      <c r="N238" s="21">
        <v>102537.5</v>
      </c>
      <c r="O238" s="21">
        <v>102537.5</v>
      </c>
      <c r="P238" s="21">
        <v>102537.5</v>
      </c>
      <c r="Q238" s="21">
        <f t="shared" ref="Q238:U238" si="250">P238</f>
        <v>102537.5</v>
      </c>
      <c r="R238" s="21">
        <f t="shared" si="250"/>
        <v>102537.5</v>
      </c>
      <c r="S238" s="21">
        <f t="shared" si="250"/>
        <v>102537.5</v>
      </c>
      <c r="T238" s="21">
        <f t="shared" si="250"/>
        <v>102537.5</v>
      </c>
      <c r="U238" s="21">
        <f t="shared" si="250"/>
        <v>102537.5</v>
      </c>
      <c r="V238" s="21">
        <f t="shared" si="221"/>
        <v>102537.5</v>
      </c>
      <c r="Y238" s="37"/>
    </row>
    <row r="239" spans="1:25" ht="15.75">
      <c r="A239" s="15">
        <v>31</v>
      </c>
      <c r="B239" s="6" t="s">
        <v>25</v>
      </c>
      <c r="C239" s="12"/>
      <c r="D239" s="12"/>
      <c r="E239" s="12"/>
      <c r="F239" s="12"/>
      <c r="G239" s="8"/>
      <c r="H239" s="8"/>
      <c r="I239" s="48"/>
      <c r="J239" s="9">
        <f>SUM(J208:J238)</f>
        <v>25717325</v>
      </c>
      <c r="K239" s="9">
        <f t="shared" ref="K239:V239" si="251">SUM(K208:K238)</f>
        <v>2143110.4799999995</v>
      </c>
      <c r="L239" s="9">
        <f t="shared" si="251"/>
        <v>2143110.4799999995</v>
      </c>
      <c r="M239" s="9">
        <f t="shared" si="251"/>
        <v>2143110.4799999995</v>
      </c>
      <c r="N239" s="9">
        <f t="shared" si="251"/>
        <v>2143110.4799999995</v>
      </c>
      <c r="O239" s="9">
        <f t="shared" si="251"/>
        <v>2143110.4799999995</v>
      </c>
      <c r="P239" s="9">
        <f t="shared" si="251"/>
        <v>2143110.4799999995</v>
      </c>
      <c r="Q239" s="9">
        <f t="shared" si="251"/>
        <v>2143110.4799999995</v>
      </c>
      <c r="R239" s="9">
        <f t="shared" si="251"/>
        <v>2143110.4799999995</v>
      </c>
      <c r="S239" s="9">
        <f t="shared" si="251"/>
        <v>2143110.4799999995</v>
      </c>
      <c r="T239" s="9">
        <f t="shared" si="251"/>
        <v>2143110.4799999995</v>
      </c>
      <c r="U239" s="9">
        <f t="shared" si="251"/>
        <v>2143110.4799999995</v>
      </c>
      <c r="V239" s="9">
        <f t="shared" si="251"/>
        <v>2143109.7199999974</v>
      </c>
      <c r="W239" s="25"/>
      <c r="X239" s="25"/>
      <c r="Y239" s="37"/>
    </row>
    <row r="240" spans="1:25" ht="24.95" customHeight="1">
      <c r="A240" s="64" t="s">
        <v>229</v>
      </c>
      <c r="B240" s="65"/>
      <c r="C240" s="65"/>
      <c r="D240" s="65"/>
      <c r="E240" s="65"/>
      <c r="F240" s="65"/>
      <c r="G240" s="65"/>
      <c r="H240" s="65"/>
      <c r="I240" s="65"/>
      <c r="J240" s="65"/>
      <c r="K240" s="66"/>
      <c r="L240" s="44"/>
      <c r="W240" s="25"/>
      <c r="X240" s="25"/>
      <c r="Y240" s="37"/>
    </row>
    <row r="241" spans="1:25" s="25" customFormat="1" ht="15.75">
      <c r="A241" s="22">
        <v>1</v>
      </c>
      <c r="B241" s="31" t="s">
        <v>242</v>
      </c>
      <c r="C241" s="4" t="s">
        <v>10</v>
      </c>
      <c r="D241" s="4" t="s">
        <v>11</v>
      </c>
      <c r="E241" s="4" t="s">
        <v>11</v>
      </c>
      <c r="F241" s="22" t="s">
        <v>12</v>
      </c>
      <c r="G241" s="34">
        <v>1230500</v>
      </c>
      <c r="H241" s="47">
        <v>0.15</v>
      </c>
      <c r="I241" s="47"/>
      <c r="J241" s="21">
        <f t="shared" ref="J241:J253" si="252">G241*H241</f>
        <v>184575</v>
      </c>
      <c r="K241" s="21">
        <v>15381.25</v>
      </c>
      <c r="L241" s="21">
        <v>15381.25</v>
      </c>
      <c r="M241" s="21">
        <v>15381.25</v>
      </c>
      <c r="N241" s="21">
        <v>15381.25</v>
      </c>
      <c r="O241" s="21">
        <v>15381.25</v>
      </c>
      <c r="P241" s="21">
        <v>15381.25</v>
      </c>
      <c r="Q241" s="21">
        <f t="shared" ref="Q241:U241" si="253">P241</f>
        <v>15381.25</v>
      </c>
      <c r="R241" s="21">
        <f t="shared" si="253"/>
        <v>15381.25</v>
      </c>
      <c r="S241" s="21">
        <f t="shared" si="253"/>
        <v>15381.25</v>
      </c>
      <c r="T241" s="21">
        <f t="shared" si="253"/>
        <v>15381.25</v>
      </c>
      <c r="U241" s="21">
        <f t="shared" si="253"/>
        <v>15381.25</v>
      </c>
      <c r="V241" s="21">
        <f t="shared" ref="V241" si="254">J241-K241-L241-M241-N241-O241-P241-Q241-R241-S241-T241-U241</f>
        <v>15381.25</v>
      </c>
      <c r="Y241" s="37"/>
    </row>
    <row r="242" spans="1:25" s="40" customFormat="1" ht="15.75">
      <c r="A242" s="4">
        <v>2</v>
      </c>
      <c r="B242" s="10" t="s">
        <v>230</v>
      </c>
      <c r="C242" s="4" t="s">
        <v>10</v>
      </c>
      <c r="D242" s="4" t="s">
        <v>11</v>
      </c>
      <c r="E242" s="4" t="s">
        <v>11</v>
      </c>
      <c r="F242" s="4" t="s">
        <v>12</v>
      </c>
      <c r="G242" s="34">
        <v>1230500</v>
      </c>
      <c r="H242" s="47">
        <v>0.15</v>
      </c>
      <c r="I242" s="49"/>
      <c r="J242" s="21">
        <f t="shared" si="252"/>
        <v>184575</v>
      </c>
      <c r="K242" s="21">
        <v>15381.25</v>
      </c>
      <c r="L242" s="21">
        <v>15381.25</v>
      </c>
      <c r="M242" s="21">
        <v>15381.25</v>
      </c>
      <c r="N242" s="21">
        <v>15381.25</v>
      </c>
      <c r="O242" s="21">
        <v>15381.25</v>
      </c>
      <c r="P242" s="21">
        <v>15381.25</v>
      </c>
      <c r="Q242" s="21">
        <f t="shared" ref="Q242:U242" si="255">P242</f>
        <v>15381.25</v>
      </c>
      <c r="R242" s="21">
        <f t="shared" si="255"/>
        <v>15381.25</v>
      </c>
      <c r="S242" s="21">
        <f t="shared" si="255"/>
        <v>15381.25</v>
      </c>
      <c r="T242" s="21">
        <f t="shared" si="255"/>
        <v>15381.25</v>
      </c>
      <c r="U242" s="21">
        <f t="shared" si="255"/>
        <v>15381.25</v>
      </c>
      <c r="V242" s="21">
        <f t="shared" ref="V242:V285" si="256">J242-K242-L242-M242-N242-O242-P242-Q242-R242-S242-T242-U242</f>
        <v>15381.25</v>
      </c>
      <c r="Y242" s="41"/>
    </row>
    <row r="243" spans="1:25" s="40" customFormat="1" ht="15.75">
      <c r="A243" s="22">
        <v>3</v>
      </c>
      <c r="B243" s="10" t="s">
        <v>147</v>
      </c>
      <c r="C243" s="4" t="s">
        <v>10</v>
      </c>
      <c r="D243" s="4" t="s">
        <v>11</v>
      </c>
      <c r="E243" s="4" t="s">
        <v>11</v>
      </c>
      <c r="F243" s="4" t="s">
        <v>12</v>
      </c>
      <c r="G243" s="34">
        <v>1230500</v>
      </c>
      <c r="H243" s="47">
        <v>0.15</v>
      </c>
      <c r="I243" s="49"/>
      <c r="J243" s="21">
        <f t="shared" si="252"/>
        <v>184575</v>
      </c>
      <c r="K243" s="21">
        <v>15381.25</v>
      </c>
      <c r="L243" s="21">
        <v>15381.25</v>
      </c>
      <c r="M243" s="21">
        <v>15381.25</v>
      </c>
      <c r="N243" s="21">
        <v>15381.25</v>
      </c>
      <c r="O243" s="21">
        <v>15381.25</v>
      </c>
      <c r="P243" s="21">
        <v>15381.25</v>
      </c>
      <c r="Q243" s="21">
        <f t="shared" ref="Q243:U243" si="257">P243</f>
        <v>15381.25</v>
      </c>
      <c r="R243" s="21">
        <f t="shared" si="257"/>
        <v>15381.25</v>
      </c>
      <c r="S243" s="21">
        <f t="shared" si="257"/>
        <v>15381.25</v>
      </c>
      <c r="T243" s="21">
        <f t="shared" si="257"/>
        <v>15381.25</v>
      </c>
      <c r="U243" s="21">
        <f t="shared" si="257"/>
        <v>15381.25</v>
      </c>
      <c r="V243" s="21">
        <f t="shared" si="256"/>
        <v>15381.25</v>
      </c>
      <c r="Y243" s="41"/>
    </row>
    <row r="244" spans="1:25" s="40" customFormat="1" ht="15.75">
      <c r="A244" s="4">
        <v>4</v>
      </c>
      <c r="B244" s="10" t="s">
        <v>153</v>
      </c>
      <c r="C244" s="4" t="s">
        <v>10</v>
      </c>
      <c r="D244" s="4" t="s">
        <v>11</v>
      </c>
      <c r="E244" s="4" t="s">
        <v>11</v>
      </c>
      <c r="F244" s="4" t="s">
        <v>12</v>
      </c>
      <c r="G244" s="34">
        <v>1230500</v>
      </c>
      <c r="H244" s="47">
        <v>0.15</v>
      </c>
      <c r="I244" s="49"/>
      <c r="J244" s="21">
        <f t="shared" si="252"/>
        <v>184575</v>
      </c>
      <c r="K244" s="21">
        <v>15381.25</v>
      </c>
      <c r="L244" s="21">
        <v>15381.25</v>
      </c>
      <c r="M244" s="21">
        <v>15381.25</v>
      </c>
      <c r="N244" s="21">
        <v>15381.25</v>
      </c>
      <c r="O244" s="21">
        <v>15381.25</v>
      </c>
      <c r="P244" s="21">
        <v>15381.25</v>
      </c>
      <c r="Q244" s="21">
        <f t="shared" ref="Q244:U244" si="258">P244</f>
        <v>15381.25</v>
      </c>
      <c r="R244" s="21">
        <f t="shared" si="258"/>
        <v>15381.25</v>
      </c>
      <c r="S244" s="21">
        <f t="shared" si="258"/>
        <v>15381.25</v>
      </c>
      <c r="T244" s="21">
        <f t="shared" si="258"/>
        <v>15381.25</v>
      </c>
      <c r="U244" s="21">
        <f t="shared" si="258"/>
        <v>15381.25</v>
      </c>
      <c r="V244" s="21">
        <f t="shared" si="256"/>
        <v>15381.25</v>
      </c>
      <c r="Y244" s="41"/>
    </row>
    <row r="245" spans="1:25" s="40" customFormat="1" ht="15.75">
      <c r="A245" s="22">
        <v>5</v>
      </c>
      <c r="B245" s="10" t="s">
        <v>148</v>
      </c>
      <c r="C245" s="4" t="s">
        <v>10</v>
      </c>
      <c r="D245" s="4" t="s">
        <v>11</v>
      </c>
      <c r="E245" s="4" t="s">
        <v>11</v>
      </c>
      <c r="F245" s="4" t="s">
        <v>12</v>
      </c>
      <c r="G245" s="34">
        <v>1230500</v>
      </c>
      <c r="H245" s="47">
        <v>0.15</v>
      </c>
      <c r="I245" s="49"/>
      <c r="J245" s="21">
        <f t="shared" si="252"/>
        <v>184575</v>
      </c>
      <c r="K245" s="21">
        <v>15381.25</v>
      </c>
      <c r="L245" s="21">
        <v>15381.25</v>
      </c>
      <c r="M245" s="21">
        <v>15381.25</v>
      </c>
      <c r="N245" s="21">
        <v>15381.25</v>
      </c>
      <c r="O245" s="21">
        <v>15381.25</v>
      </c>
      <c r="P245" s="21">
        <v>15381.25</v>
      </c>
      <c r="Q245" s="21">
        <f t="shared" ref="Q245:U245" si="259">P245</f>
        <v>15381.25</v>
      </c>
      <c r="R245" s="21">
        <f t="shared" si="259"/>
        <v>15381.25</v>
      </c>
      <c r="S245" s="21">
        <f t="shared" si="259"/>
        <v>15381.25</v>
      </c>
      <c r="T245" s="21">
        <f t="shared" si="259"/>
        <v>15381.25</v>
      </c>
      <c r="U245" s="21">
        <f t="shared" si="259"/>
        <v>15381.25</v>
      </c>
      <c r="V245" s="21">
        <f t="shared" si="256"/>
        <v>15381.25</v>
      </c>
      <c r="Y245" s="41"/>
    </row>
    <row r="246" spans="1:25" s="40" customFormat="1" ht="15.75">
      <c r="A246" s="4">
        <v>6</v>
      </c>
      <c r="B246" s="10" t="s">
        <v>145</v>
      </c>
      <c r="C246" s="4" t="s">
        <v>10</v>
      </c>
      <c r="D246" s="4" t="s">
        <v>11</v>
      </c>
      <c r="E246" s="4" t="s">
        <v>11</v>
      </c>
      <c r="F246" s="4" t="s">
        <v>12</v>
      </c>
      <c r="G246" s="34">
        <v>1230500</v>
      </c>
      <c r="H246" s="47">
        <v>0.15</v>
      </c>
      <c r="I246" s="49"/>
      <c r="J246" s="21">
        <f t="shared" si="252"/>
        <v>184575</v>
      </c>
      <c r="K246" s="21">
        <v>15381.25</v>
      </c>
      <c r="L246" s="21">
        <v>15381.25</v>
      </c>
      <c r="M246" s="21">
        <v>15381.25</v>
      </c>
      <c r="N246" s="21">
        <v>15381.25</v>
      </c>
      <c r="O246" s="21">
        <v>15381.25</v>
      </c>
      <c r="P246" s="21">
        <v>15381.25</v>
      </c>
      <c r="Q246" s="21">
        <f t="shared" ref="Q246:U246" si="260">P246</f>
        <v>15381.25</v>
      </c>
      <c r="R246" s="21">
        <f t="shared" si="260"/>
        <v>15381.25</v>
      </c>
      <c r="S246" s="21">
        <f t="shared" si="260"/>
        <v>15381.25</v>
      </c>
      <c r="T246" s="21">
        <f t="shared" si="260"/>
        <v>15381.25</v>
      </c>
      <c r="U246" s="21">
        <f t="shared" si="260"/>
        <v>15381.25</v>
      </c>
      <c r="V246" s="21">
        <f t="shared" si="256"/>
        <v>15381.25</v>
      </c>
      <c r="Y246" s="41"/>
    </row>
    <row r="247" spans="1:25" s="40" customFormat="1" ht="15.75">
      <c r="A247" s="22">
        <v>7</v>
      </c>
      <c r="B247" s="10" t="s">
        <v>231</v>
      </c>
      <c r="C247" s="22" t="s">
        <v>433</v>
      </c>
      <c r="D247" s="4" t="s">
        <v>12</v>
      </c>
      <c r="E247" s="4" t="s">
        <v>11</v>
      </c>
      <c r="F247" s="4"/>
      <c r="G247" s="34">
        <v>1230500</v>
      </c>
      <c r="H247" s="47">
        <v>0.15</v>
      </c>
      <c r="I247" s="49"/>
      <c r="J247" s="21">
        <f t="shared" si="252"/>
        <v>184575</v>
      </c>
      <c r="K247" s="21">
        <v>15381.25</v>
      </c>
      <c r="L247" s="21">
        <v>15381.25</v>
      </c>
      <c r="M247" s="21">
        <v>15381.25</v>
      </c>
      <c r="N247" s="21">
        <v>15381.25</v>
      </c>
      <c r="O247" s="21">
        <v>15381.25</v>
      </c>
      <c r="P247" s="21">
        <v>15381.25</v>
      </c>
      <c r="Q247" s="21">
        <f t="shared" ref="Q247:U247" si="261">P247</f>
        <v>15381.25</v>
      </c>
      <c r="R247" s="21">
        <f t="shared" si="261"/>
        <v>15381.25</v>
      </c>
      <c r="S247" s="21">
        <f t="shared" si="261"/>
        <v>15381.25</v>
      </c>
      <c r="T247" s="21">
        <f t="shared" si="261"/>
        <v>15381.25</v>
      </c>
      <c r="U247" s="21">
        <f t="shared" si="261"/>
        <v>15381.25</v>
      </c>
      <c r="V247" s="21">
        <f t="shared" si="256"/>
        <v>15381.25</v>
      </c>
      <c r="Y247" s="41"/>
    </row>
    <row r="248" spans="1:25" s="40" customFormat="1" ht="15.75">
      <c r="A248" s="4">
        <v>8</v>
      </c>
      <c r="B248" s="10" t="s">
        <v>150</v>
      </c>
      <c r="C248" s="22" t="s">
        <v>433</v>
      </c>
      <c r="D248" s="4" t="s">
        <v>12</v>
      </c>
      <c r="E248" s="4" t="s">
        <v>11</v>
      </c>
      <c r="F248" s="4"/>
      <c r="G248" s="34">
        <v>1230500</v>
      </c>
      <c r="H248" s="47">
        <v>0.15</v>
      </c>
      <c r="I248" s="49"/>
      <c r="J248" s="21">
        <f t="shared" si="252"/>
        <v>184575</v>
      </c>
      <c r="K248" s="21">
        <v>15381.25</v>
      </c>
      <c r="L248" s="21">
        <v>15381.25</v>
      </c>
      <c r="M248" s="21">
        <v>15381.25</v>
      </c>
      <c r="N248" s="21">
        <v>15381.25</v>
      </c>
      <c r="O248" s="21">
        <v>15381.25</v>
      </c>
      <c r="P248" s="21">
        <v>15381.25</v>
      </c>
      <c r="Q248" s="21">
        <f t="shared" ref="Q248:U248" si="262">P248</f>
        <v>15381.25</v>
      </c>
      <c r="R248" s="21">
        <f t="shared" si="262"/>
        <v>15381.25</v>
      </c>
      <c r="S248" s="21">
        <f t="shared" si="262"/>
        <v>15381.25</v>
      </c>
      <c r="T248" s="21">
        <f t="shared" si="262"/>
        <v>15381.25</v>
      </c>
      <c r="U248" s="21">
        <f t="shared" si="262"/>
        <v>15381.25</v>
      </c>
      <c r="V248" s="21">
        <f t="shared" si="256"/>
        <v>15381.25</v>
      </c>
      <c r="Y248" s="41"/>
    </row>
    <row r="249" spans="1:25" s="40" customFormat="1" ht="15.75">
      <c r="A249" s="22">
        <v>9</v>
      </c>
      <c r="B249" s="10" t="s">
        <v>388</v>
      </c>
      <c r="C249" s="22" t="s">
        <v>433</v>
      </c>
      <c r="D249" s="4" t="s">
        <v>12</v>
      </c>
      <c r="E249" s="4" t="s">
        <v>11</v>
      </c>
      <c r="F249" s="4"/>
      <c r="G249" s="34">
        <v>1230500</v>
      </c>
      <c r="H249" s="47">
        <v>0.15</v>
      </c>
      <c r="I249" s="49"/>
      <c r="J249" s="21">
        <f t="shared" si="252"/>
        <v>184575</v>
      </c>
      <c r="K249" s="21">
        <v>15381.25</v>
      </c>
      <c r="L249" s="21">
        <v>15381.25</v>
      </c>
      <c r="M249" s="21">
        <v>15381.25</v>
      </c>
      <c r="N249" s="21">
        <v>15381.25</v>
      </c>
      <c r="O249" s="21">
        <v>15381.25</v>
      </c>
      <c r="P249" s="21">
        <v>15381.25</v>
      </c>
      <c r="Q249" s="21">
        <f t="shared" ref="Q249:U249" si="263">P249</f>
        <v>15381.25</v>
      </c>
      <c r="R249" s="21">
        <f t="shared" si="263"/>
        <v>15381.25</v>
      </c>
      <c r="S249" s="21">
        <f t="shared" si="263"/>
        <v>15381.25</v>
      </c>
      <c r="T249" s="21">
        <f t="shared" si="263"/>
        <v>15381.25</v>
      </c>
      <c r="U249" s="21">
        <f t="shared" si="263"/>
        <v>15381.25</v>
      </c>
      <c r="V249" s="21">
        <f t="shared" si="256"/>
        <v>15381.25</v>
      </c>
      <c r="Y249" s="41"/>
    </row>
    <row r="250" spans="1:25" s="40" customFormat="1" ht="15.75">
      <c r="A250" s="4">
        <v>10</v>
      </c>
      <c r="B250" s="10" t="s">
        <v>389</v>
      </c>
      <c r="C250" s="22" t="s">
        <v>433</v>
      </c>
      <c r="D250" s="4" t="s">
        <v>12</v>
      </c>
      <c r="E250" s="4" t="s">
        <v>11</v>
      </c>
      <c r="F250" s="4"/>
      <c r="G250" s="34">
        <v>1230500</v>
      </c>
      <c r="H250" s="47">
        <v>0.15</v>
      </c>
      <c r="I250" s="49"/>
      <c r="J250" s="21">
        <f t="shared" si="252"/>
        <v>184575</v>
      </c>
      <c r="K250" s="21">
        <v>15381.25</v>
      </c>
      <c r="L250" s="21">
        <v>15381.25</v>
      </c>
      <c r="M250" s="21">
        <v>15381.25</v>
      </c>
      <c r="N250" s="21">
        <v>15381.25</v>
      </c>
      <c r="O250" s="21">
        <v>15381.25</v>
      </c>
      <c r="P250" s="21">
        <v>15381.25</v>
      </c>
      <c r="Q250" s="21">
        <f t="shared" ref="Q250:U250" si="264">P250</f>
        <v>15381.25</v>
      </c>
      <c r="R250" s="21">
        <f t="shared" si="264"/>
        <v>15381.25</v>
      </c>
      <c r="S250" s="21">
        <f t="shared" si="264"/>
        <v>15381.25</v>
      </c>
      <c r="T250" s="21">
        <f t="shared" si="264"/>
        <v>15381.25</v>
      </c>
      <c r="U250" s="21">
        <f t="shared" si="264"/>
        <v>15381.25</v>
      </c>
      <c r="V250" s="21">
        <f t="shared" si="256"/>
        <v>15381.25</v>
      </c>
      <c r="Y250" s="41"/>
    </row>
    <row r="251" spans="1:25" s="40" customFormat="1" ht="15.75">
      <c r="A251" s="22">
        <v>11</v>
      </c>
      <c r="B251" s="10" t="s">
        <v>241</v>
      </c>
      <c r="C251" s="22" t="s">
        <v>433</v>
      </c>
      <c r="D251" s="4" t="s">
        <v>12</v>
      </c>
      <c r="E251" s="4" t="s">
        <v>11</v>
      </c>
      <c r="F251" s="4"/>
      <c r="G251" s="34">
        <v>1230500</v>
      </c>
      <c r="H251" s="47">
        <v>0.5</v>
      </c>
      <c r="I251" s="49"/>
      <c r="J251" s="21">
        <f t="shared" si="252"/>
        <v>615250</v>
      </c>
      <c r="K251" s="21">
        <v>51270.83</v>
      </c>
      <c r="L251" s="21">
        <v>51270.83</v>
      </c>
      <c r="M251" s="21">
        <v>51270.83</v>
      </c>
      <c r="N251" s="21">
        <v>51270.83</v>
      </c>
      <c r="O251" s="21">
        <v>51270.83</v>
      </c>
      <c r="P251" s="21">
        <v>51270.83</v>
      </c>
      <c r="Q251" s="21">
        <f t="shared" ref="Q251:U251" si="265">P251</f>
        <v>51270.83</v>
      </c>
      <c r="R251" s="21">
        <f t="shared" si="265"/>
        <v>51270.83</v>
      </c>
      <c r="S251" s="21">
        <f t="shared" si="265"/>
        <v>51270.83</v>
      </c>
      <c r="T251" s="21">
        <f t="shared" si="265"/>
        <v>51270.83</v>
      </c>
      <c r="U251" s="21">
        <f t="shared" si="265"/>
        <v>51270.83</v>
      </c>
      <c r="V251" s="21">
        <f t="shared" si="256"/>
        <v>51270.869999999908</v>
      </c>
      <c r="Y251" s="41"/>
    </row>
    <row r="252" spans="1:25" s="40" customFormat="1" ht="15.75">
      <c r="A252" s="4">
        <v>12</v>
      </c>
      <c r="B252" s="10" t="s">
        <v>232</v>
      </c>
      <c r="C252" s="22" t="s">
        <v>433</v>
      </c>
      <c r="D252" s="4" t="s">
        <v>12</v>
      </c>
      <c r="E252" s="4" t="s">
        <v>11</v>
      </c>
      <c r="F252" s="4"/>
      <c r="G252" s="34">
        <v>1230500</v>
      </c>
      <c r="H252" s="47">
        <v>0.5</v>
      </c>
      <c r="I252" s="49"/>
      <c r="J252" s="21">
        <f t="shared" si="252"/>
        <v>615250</v>
      </c>
      <c r="K252" s="21">
        <v>51270.83</v>
      </c>
      <c r="L252" s="21">
        <v>51270.83</v>
      </c>
      <c r="M252" s="21">
        <v>51270.83</v>
      </c>
      <c r="N252" s="21">
        <v>51270.83</v>
      </c>
      <c r="O252" s="21">
        <v>51270.83</v>
      </c>
      <c r="P252" s="21">
        <v>51270.83</v>
      </c>
      <c r="Q252" s="21">
        <f t="shared" ref="Q252:U252" si="266">P252</f>
        <v>51270.83</v>
      </c>
      <c r="R252" s="21">
        <f t="shared" si="266"/>
        <v>51270.83</v>
      </c>
      <c r="S252" s="21">
        <f t="shared" si="266"/>
        <v>51270.83</v>
      </c>
      <c r="T252" s="21">
        <f t="shared" si="266"/>
        <v>51270.83</v>
      </c>
      <c r="U252" s="21">
        <f t="shared" si="266"/>
        <v>51270.83</v>
      </c>
      <c r="V252" s="21">
        <f t="shared" si="256"/>
        <v>51270.869999999908</v>
      </c>
      <c r="Y252" s="41"/>
    </row>
    <row r="253" spans="1:25" s="40" customFormat="1" ht="15" customHeight="1">
      <c r="A253" s="22">
        <v>13</v>
      </c>
      <c r="B253" s="10" t="s">
        <v>29</v>
      </c>
      <c r="C253" s="22" t="s">
        <v>433</v>
      </c>
      <c r="D253" s="4" t="s">
        <v>12</v>
      </c>
      <c r="E253" s="4" t="s">
        <v>11</v>
      </c>
      <c r="F253" s="4"/>
      <c r="G253" s="34">
        <v>1230500</v>
      </c>
      <c r="H253" s="47">
        <v>0.5</v>
      </c>
      <c r="I253" s="49"/>
      <c r="J253" s="21">
        <f t="shared" si="252"/>
        <v>615250</v>
      </c>
      <c r="K253" s="21">
        <v>51270.83</v>
      </c>
      <c r="L253" s="21">
        <v>51270.83</v>
      </c>
      <c r="M253" s="21">
        <v>51270.83</v>
      </c>
      <c r="N253" s="21">
        <v>51270.83</v>
      </c>
      <c r="O253" s="21">
        <v>51270.83</v>
      </c>
      <c r="P253" s="21">
        <v>51270.83</v>
      </c>
      <c r="Q253" s="21">
        <f t="shared" ref="Q253:U253" si="267">P253</f>
        <v>51270.83</v>
      </c>
      <c r="R253" s="21">
        <f t="shared" si="267"/>
        <v>51270.83</v>
      </c>
      <c r="S253" s="21">
        <f t="shared" si="267"/>
        <v>51270.83</v>
      </c>
      <c r="T253" s="21">
        <f t="shared" si="267"/>
        <v>51270.83</v>
      </c>
      <c r="U253" s="21">
        <f t="shared" si="267"/>
        <v>51270.83</v>
      </c>
      <c r="V253" s="21">
        <f t="shared" si="256"/>
        <v>51270.869999999908</v>
      </c>
      <c r="Y253" s="41"/>
    </row>
    <row r="254" spans="1:25" s="40" customFormat="1" ht="15.75">
      <c r="A254" s="4">
        <v>14</v>
      </c>
      <c r="B254" s="10" t="s">
        <v>247</v>
      </c>
      <c r="C254" s="22" t="s">
        <v>433</v>
      </c>
      <c r="D254" s="4" t="s">
        <v>12</v>
      </c>
      <c r="E254" s="4" t="s">
        <v>11</v>
      </c>
      <c r="F254" s="4"/>
      <c r="G254" s="34">
        <v>1230500</v>
      </c>
      <c r="H254" s="47">
        <v>0.5</v>
      </c>
      <c r="I254" s="49"/>
      <c r="J254" s="21">
        <v>676775</v>
      </c>
      <c r="K254" s="21">
        <v>71779.17</v>
      </c>
      <c r="L254" s="21">
        <v>71779.17</v>
      </c>
      <c r="M254" s="21">
        <v>71779.17</v>
      </c>
      <c r="N254" s="21">
        <v>51270.83</v>
      </c>
      <c r="O254" s="21">
        <v>51270.83</v>
      </c>
      <c r="P254" s="21">
        <v>51270.83</v>
      </c>
      <c r="Q254" s="21">
        <f t="shared" ref="Q254:U254" si="268">P254</f>
        <v>51270.83</v>
      </c>
      <c r="R254" s="21">
        <f t="shared" si="268"/>
        <v>51270.83</v>
      </c>
      <c r="S254" s="21">
        <f t="shared" si="268"/>
        <v>51270.83</v>
      </c>
      <c r="T254" s="21">
        <f t="shared" si="268"/>
        <v>51270.83</v>
      </c>
      <c r="U254" s="21">
        <f t="shared" si="268"/>
        <v>51270.83</v>
      </c>
      <c r="V254" s="21">
        <f t="shared" si="256"/>
        <v>51270.849999999831</v>
      </c>
      <c r="Y254" s="41"/>
    </row>
    <row r="255" spans="1:25" s="40" customFormat="1" ht="15.75">
      <c r="A255" s="22">
        <v>15</v>
      </c>
      <c r="B255" s="10" t="s">
        <v>154</v>
      </c>
      <c r="C255" s="22" t="s">
        <v>433</v>
      </c>
      <c r="D255" s="4" t="s">
        <v>12</v>
      </c>
      <c r="E255" s="4" t="s">
        <v>11</v>
      </c>
      <c r="F255" s="4"/>
      <c r="G255" s="34">
        <v>1230500</v>
      </c>
      <c r="H255" s="47">
        <v>0.7</v>
      </c>
      <c r="I255" s="49"/>
      <c r="J255" s="21">
        <v>522963</v>
      </c>
      <c r="K255" s="21">
        <v>15381.25</v>
      </c>
      <c r="L255" s="21">
        <v>15381.25</v>
      </c>
      <c r="M255" s="21">
        <v>15381.25</v>
      </c>
      <c r="N255" s="21">
        <v>15381.25</v>
      </c>
      <c r="O255" s="21">
        <v>15381.25</v>
      </c>
      <c r="P255" s="21">
        <v>15381.25</v>
      </c>
      <c r="Q255" s="21">
        <f>ROUND((J255-K255-L255-M255-N255-O255-P255)/6,2)</f>
        <v>71779.25</v>
      </c>
      <c r="R255" s="21">
        <f t="shared" ref="R255:U255" si="269">Q255</f>
        <v>71779.25</v>
      </c>
      <c r="S255" s="21">
        <f t="shared" si="269"/>
        <v>71779.25</v>
      </c>
      <c r="T255" s="21">
        <f t="shared" si="269"/>
        <v>71779.25</v>
      </c>
      <c r="U255" s="21">
        <f t="shared" si="269"/>
        <v>71779.25</v>
      </c>
      <c r="V255" s="21">
        <f>J255-K255-L255-M255-N255-O255-P255-Q255-R255-S255-T255-U255</f>
        <v>71779.25</v>
      </c>
      <c r="Y255" s="41"/>
    </row>
    <row r="256" spans="1:25" s="40" customFormat="1" ht="15.75">
      <c r="A256" s="4">
        <v>16</v>
      </c>
      <c r="B256" s="10" t="s">
        <v>152</v>
      </c>
      <c r="C256" s="22" t="s">
        <v>433</v>
      </c>
      <c r="D256" s="4" t="s">
        <v>12</v>
      </c>
      <c r="E256" s="4" t="s">
        <v>11</v>
      </c>
      <c r="F256" s="4"/>
      <c r="G256" s="34">
        <v>1230500</v>
      </c>
      <c r="H256" s="47">
        <v>0.7</v>
      </c>
      <c r="I256" s="49"/>
      <c r="J256" s="21">
        <f>G256*H256</f>
        <v>861350</v>
      </c>
      <c r="K256" s="21">
        <v>71779.17</v>
      </c>
      <c r="L256" s="21">
        <v>71779.17</v>
      </c>
      <c r="M256" s="21">
        <v>71779.17</v>
      </c>
      <c r="N256" s="21">
        <v>71779.17</v>
      </c>
      <c r="O256" s="21">
        <v>71779.17</v>
      </c>
      <c r="P256" s="21">
        <v>71779.17</v>
      </c>
      <c r="Q256" s="21">
        <f t="shared" ref="Q256:U256" si="270">P256</f>
        <v>71779.17</v>
      </c>
      <c r="R256" s="21">
        <f t="shared" si="270"/>
        <v>71779.17</v>
      </c>
      <c r="S256" s="21">
        <f t="shared" si="270"/>
        <v>71779.17</v>
      </c>
      <c r="T256" s="21">
        <f t="shared" si="270"/>
        <v>71779.17</v>
      </c>
      <c r="U256" s="21">
        <f t="shared" si="270"/>
        <v>71779.17</v>
      </c>
      <c r="V256" s="21">
        <f t="shared" si="256"/>
        <v>71779.129999999932</v>
      </c>
      <c r="Y256" s="41"/>
    </row>
    <row r="257" spans="1:25" s="40" customFormat="1" ht="15.75">
      <c r="A257" s="22">
        <v>17</v>
      </c>
      <c r="B257" s="10" t="s">
        <v>381</v>
      </c>
      <c r="C257" s="22" t="s">
        <v>433</v>
      </c>
      <c r="D257" s="4" t="s">
        <v>12</v>
      </c>
      <c r="E257" s="4" t="s">
        <v>12</v>
      </c>
      <c r="F257" s="4"/>
      <c r="G257" s="34">
        <v>1230500</v>
      </c>
      <c r="H257" s="47">
        <v>1</v>
      </c>
      <c r="I257" s="49"/>
      <c r="J257" s="21">
        <v>1138213</v>
      </c>
      <c r="K257" s="21">
        <v>71779.17</v>
      </c>
      <c r="L257" s="21">
        <v>71779.17</v>
      </c>
      <c r="M257" s="21">
        <v>71779.17</v>
      </c>
      <c r="N257" s="21">
        <v>102541.72</v>
      </c>
      <c r="O257" s="21">
        <v>102541.72</v>
      </c>
      <c r="P257" s="21">
        <v>102541.72</v>
      </c>
      <c r="Q257" s="21">
        <f t="shared" ref="Q257:U257" si="271">P257</f>
        <v>102541.72</v>
      </c>
      <c r="R257" s="21">
        <f t="shared" si="271"/>
        <v>102541.72</v>
      </c>
      <c r="S257" s="21">
        <f t="shared" si="271"/>
        <v>102541.72</v>
      </c>
      <c r="T257" s="21">
        <f t="shared" si="271"/>
        <v>102541.72</v>
      </c>
      <c r="U257" s="21">
        <f t="shared" si="271"/>
        <v>102541.72</v>
      </c>
      <c r="V257" s="21">
        <f t="shared" si="256"/>
        <v>102541.73000000016</v>
      </c>
      <c r="Y257" s="41"/>
    </row>
    <row r="258" spans="1:25" s="25" customFormat="1" ht="15.75">
      <c r="A258" s="4">
        <v>18</v>
      </c>
      <c r="B258" s="31" t="s">
        <v>240</v>
      </c>
      <c r="C258" s="22" t="s">
        <v>433</v>
      </c>
      <c r="D258" s="22" t="s">
        <v>12</v>
      </c>
      <c r="E258" s="22" t="s">
        <v>12</v>
      </c>
      <c r="F258" s="22"/>
      <c r="G258" s="34">
        <v>1230500</v>
      </c>
      <c r="H258" s="47">
        <v>1</v>
      </c>
      <c r="I258" s="47"/>
      <c r="J258" s="21">
        <f>G258*H258</f>
        <v>1230500</v>
      </c>
      <c r="K258" s="21">
        <v>102541.67</v>
      </c>
      <c r="L258" s="21">
        <v>102541.67</v>
      </c>
      <c r="M258" s="21">
        <v>102541.67</v>
      </c>
      <c r="N258" s="21">
        <v>102541.67</v>
      </c>
      <c r="O258" s="21">
        <v>102541.67</v>
      </c>
      <c r="P258" s="21">
        <v>102541.67</v>
      </c>
      <c r="Q258" s="21">
        <f t="shared" ref="Q258:U258" si="272">P258</f>
        <v>102541.67</v>
      </c>
      <c r="R258" s="21">
        <f t="shared" si="272"/>
        <v>102541.67</v>
      </c>
      <c r="S258" s="21">
        <f t="shared" si="272"/>
        <v>102541.67</v>
      </c>
      <c r="T258" s="21">
        <f t="shared" si="272"/>
        <v>102541.67</v>
      </c>
      <c r="U258" s="21">
        <f t="shared" si="272"/>
        <v>102541.67</v>
      </c>
      <c r="V258" s="21">
        <f t="shared" si="256"/>
        <v>102541.62999999993</v>
      </c>
      <c r="Y258" s="37"/>
    </row>
    <row r="259" spans="1:25" s="25" customFormat="1" ht="15.75">
      <c r="A259" s="22">
        <v>19</v>
      </c>
      <c r="B259" s="31" t="s">
        <v>249</v>
      </c>
      <c r="C259" s="22" t="s">
        <v>433</v>
      </c>
      <c r="D259" s="22" t="s">
        <v>12</v>
      </c>
      <c r="E259" s="22" t="s">
        <v>12</v>
      </c>
      <c r="F259" s="22"/>
      <c r="G259" s="34">
        <v>1230500</v>
      </c>
      <c r="H259" s="47">
        <v>1</v>
      </c>
      <c r="I259" s="47"/>
      <c r="J259" s="21">
        <f>G259*H259</f>
        <v>1230500</v>
      </c>
      <c r="K259" s="21">
        <v>102541.67</v>
      </c>
      <c r="L259" s="21">
        <v>102541.67</v>
      </c>
      <c r="M259" s="21">
        <v>102541.67</v>
      </c>
      <c r="N259" s="21">
        <v>102541.67</v>
      </c>
      <c r="O259" s="21">
        <v>102541.67</v>
      </c>
      <c r="P259" s="21">
        <v>102541.67</v>
      </c>
      <c r="Q259" s="21">
        <f t="shared" ref="Q259:U259" si="273">P259</f>
        <v>102541.67</v>
      </c>
      <c r="R259" s="21">
        <f t="shared" si="273"/>
        <v>102541.67</v>
      </c>
      <c r="S259" s="21">
        <f t="shared" si="273"/>
        <v>102541.67</v>
      </c>
      <c r="T259" s="21">
        <f t="shared" si="273"/>
        <v>102541.67</v>
      </c>
      <c r="U259" s="21">
        <f t="shared" si="273"/>
        <v>102541.67</v>
      </c>
      <c r="V259" s="21">
        <f t="shared" si="256"/>
        <v>102541.62999999993</v>
      </c>
      <c r="Y259" s="37"/>
    </row>
    <row r="260" spans="1:25" s="40" customFormat="1" ht="15.75">
      <c r="A260" s="4">
        <v>20</v>
      </c>
      <c r="B260" s="10" t="s">
        <v>155</v>
      </c>
      <c r="C260" s="22" t="s">
        <v>433</v>
      </c>
      <c r="D260" s="4" t="s">
        <v>12</v>
      </c>
      <c r="E260" s="4" t="s">
        <v>12</v>
      </c>
      <c r="F260" s="4"/>
      <c r="G260" s="34">
        <v>1230500</v>
      </c>
      <c r="H260" s="47">
        <v>1</v>
      </c>
      <c r="I260" s="49"/>
      <c r="J260" s="21">
        <v>1076687</v>
      </c>
      <c r="K260" s="21">
        <v>51270.83</v>
      </c>
      <c r="L260" s="21">
        <v>51270.83</v>
      </c>
      <c r="M260" s="21">
        <v>51270.83</v>
      </c>
      <c r="N260" s="21">
        <v>102541.61</v>
      </c>
      <c r="O260" s="21">
        <v>102541.61</v>
      </c>
      <c r="P260" s="21">
        <v>102541.61</v>
      </c>
      <c r="Q260" s="21">
        <f t="shared" ref="Q260:U260" si="274">P260</f>
        <v>102541.61</v>
      </c>
      <c r="R260" s="21">
        <f t="shared" si="274"/>
        <v>102541.61</v>
      </c>
      <c r="S260" s="21">
        <f t="shared" si="274"/>
        <v>102541.61</v>
      </c>
      <c r="T260" s="21">
        <f t="shared" si="274"/>
        <v>102541.61</v>
      </c>
      <c r="U260" s="21">
        <f t="shared" si="274"/>
        <v>102541.61</v>
      </c>
      <c r="V260" s="21">
        <f>J260-K260-L260-M260-N260-O260-P260-Q260-R260-S260-T260-U260</f>
        <v>102541.63000000022</v>
      </c>
      <c r="Y260" s="41"/>
    </row>
    <row r="261" spans="1:25" s="25" customFormat="1" ht="15.75">
      <c r="A261" s="22">
        <v>21</v>
      </c>
      <c r="B261" s="31" t="s">
        <v>243</v>
      </c>
      <c r="C261" s="22" t="s">
        <v>433</v>
      </c>
      <c r="D261" s="22" t="s">
        <v>12</v>
      </c>
      <c r="E261" s="22" t="s">
        <v>12</v>
      </c>
      <c r="F261" s="22"/>
      <c r="G261" s="34">
        <v>1230500</v>
      </c>
      <c r="H261" s="47">
        <v>1</v>
      </c>
      <c r="I261" s="47"/>
      <c r="J261" s="21">
        <f>G261*H261</f>
        <v>1230500</v>
      </c>
      <c r="K261" s="21">
        <v>102541.67</v>
      </c>
      <c r="L261" s="21">
        <v>102541.67</v>
      </c>
      <c r="M261" s="21">
        <v>102541.67</v>
      </c>
      <c r="N261" s="21">
        <v>102541.67</v>
      </c>
      <c r="O261" s="21">
        <v>102541.67</v>
      </c>
      <c r="P261" s="21">
        <v>102541.67</v>
      </c>
      <c r="Q261" s="21">
        <f t="shared" ref="Q261:U261" si="275">P261</f>
        <v>102541.67</v>
      </c>
      <c r="R261" s="21">
        <f t="shared" si="275"/>
        <v>102541.67</v>
      </c>
      <c r="S261" s="21">
        <f t="shared" si="275"/>
        <v>102541.67</v>
      </c>
      <c r="T261" s="21">
        <f t="shared" si="275"/>
        <v>102541.67</v>
      </c>
      <c r="U261" s="21">
        <f t="shared" si="275"/>
        <v>102541.67</v>
      </c>
      <c r="V261" s="21">
        <f t="shared" si="256"/>
        <v>102541.62999999993</v>
      </c>
      <c r="Y261" s="37"/>
    </row>
    <row r="262" spans="1:25" s="25" customFormat="1" ht="15.75">
      <c r="A262" s="4">
        <v>22</v>
      </c>
      <c r="B262" s="31" t="s">
        <v>244</v>
      </c>
      <c r="C262" s="22" t="s">
        <v>433</v>
      </c>
      <c r="D262" s="22" t="s">
        <v>12</v>
      </c>
      <c r="E262" s="22" t="s">
        <v>12</v>
      </c>
      <c r="F262" s="22"/>
      <c r="G262" s="34">
        <v>1230500</v>
      </c>
      <c r="H262" s="47">
        <v>1</v>
      </c>
      <c r="I262" s="47"/>
      <c r="J262" s="21">
        <f t="shared" ref="J262:J285" si="276">G262*H262</f>
        <v>1230500</v>
      </c>
      <c r="K262" s="21">
        <v>102541.67</v>
      </c>
      <c r="L262" s="21">
        <v>102541.67</v>
      </c>
      <c r="M262" s="21">
        <v>102541.67</v>
      </c>
      <c r="N262" s="21">
        <v>102541.67</v>
      </c>
      <c r="O262" s="21">
        <v>102541.67</v>
      </c>
      <c r="P262" s="21">
        <v>102541.67</v>
      </c>
      <c r="Q262" s="21">
        <f t="shared" ref="Q262:U262" si="277">P262</f>
        <v>102541.67</v>
      </c>
      <c r="R262" s="21">
        <f t="shared" si="277"/>
        <v>102541.67</v>
      </c>
      <c r="S262" s="21">
        <f t="shared" si="277"/>
        <v>102541.67</v>
      </c>
      <c r="T262" s="21">
        <f t="shared" si="277"/>
        <v>102541.67</v>
      </c>
      <c r="U262" s="21">
        <f t="shared" si="277"/>
        <v>102541.67</v>
      </c>
      <c r="V262" s="21">
        <f t="shared" si="256"/>
        <v>102541.62999999993</v>
      </c>
      <c r="Y262" s="37"/>
    </row>
    <row r="263" spans="1:25" s="25" customFormat="1" ht="15.75">
      <c r="A263" s="22">
        <v>23</v>
      </c>
      <c r="B263" s="31" t="s">
        <v>234</v>
      </c>
      <c r="C263" s="22" t="s">
        <v>433</v>
      </c>
      <c r="D263" s="22" t="s">
        <v>12</v>
      </c>
      <c r="E263" s="22" t="s">
        <v>12</v>
      </c>
      <c r="F263" s="22"/>
      <c r="G263" s="34">
        <v>1230500</v>
      </c>
      <c r="H263" s="47">
        <v>1</v>
      </c>
      <c r="I263" s="47"/>
      <c r="J263" s="21">
        <f t="shared" si="276"/>
        <v>1230500</v>
      </c>
      <c r="K263" s="21">
        <v>102541.67</v>
      </c>
      <c r="L263" s="21">
        <v>102541.67</v>
      </c>
      <c r="M263" s="21">
        <v>102541.67</v>
      </c>
      <c r="N263" s="21">
        <v>102541.67</v>
      </c>
      <c r="O263" s="21">
        <v>102541.67</v>
      </c>
      <c r="P263" s="21">
        <v>102541.67</v>
      </c>
      <c r="Q263" s="21">
        <f t="shared" ref="Q263:U263" si="278">P263</f>
        <v>102541.67</v>
      </c>
      <c r="R263" s="21">
        <f t="shared" si="278"/>
        <v>102541.67</v>
      </c>
      <c r="S263" s="21">
        <f t="shared" si="278"/>
        <v>102541.67</v>
      </c>
      <c r="T263" s="21">
        <f t="shared" si="278"/>
        <v>102541.67</v>
      </c>
      <c r="U263" s="21">
        <f t="shared" si="278"/>
        <v>102541.67</v>
      </c>
      <c r="V263" s="21">
        <f t="shared" si="256"/>
        <v>102541.62999999993</v>
      </c>
      <c r="Y263" s="37"/>
    </row>
    <row r="264" spans="1:25" s="25" customFormat="1" ht="15.75">
      <c r="A264" s="4">
        <v>24</v>
      </c>
      <c r="B264" s="31" t="s">
        <v>245</v>
      </c>
      <c r="C264" s="22" t="s">
        <v>433</v>
      </c>
      <c r="D264" s="22" t="s">
        <v>12</v>
      </c>
      <c r="E264" s="22" t="s">
        <v>12</v>
      </c>
      <c r="F264" s="22"/>
      <c r="G264" s="34">
        <v>1230500</v>
      </c>
      <c r="H264" s="47">
        <v>1</v>
      </c>
      <c r="I264" s="47"/>
      <c r="J264" s="21">
        <f t="shared" si="276"/>
        <v>1230500</v>
      </c>
      <c r="K264" s="21">
        <v>102541.67</v>
      </c>
      <c r="L264" s="21">
        <v>102541.67</v>
      </c>
      <c r="M264" s="21">
        <v>102541.67</v>
      </c>
      <c r="N264" s="21">
        <v>102541.67</v>
      </c>
      <c r="O264" s="21">
        <v>102541.67</v>
      </c>
      <c r="P264" s="21">
        <v>102541.67</v>
      </c>
      <c r="Q264" s="21">
        <f t="shared" ref="Q264:U264" si="279">P264</f>
        <v>102541.67</v>
      </c>
      <c r="R264" s="21">
        <f t="shared" si="279"/>
        <v>102541.67</v>
      </c>
      <c r="S264" s="21">
        <f t="shared" si="279"/>
        <v>102541.67</v>
      </c>
      <c r="T264" s="21">
        <f t="shared" si="279"/>
        <v>102541.67</v>
      </c>
      <c r="U264" s="21">
        <f t="shared" si="279"/>
        <v>102541.67</v>
      </c>
      <c r="V264" s="21">
        <f t="shared" si="256"/>
        <v>102541.62999999993</v>
      </c>
      <c r="Y264" s="37"/>
    </row>
    <row r="265" spans="1:25" s="25" customFormat="1" ht="15.75">
      <c r="A265" s="22">
        <v>25</v>
      </c>
      <c r="B265" s="31" t="s">
        <v>236</v>
      </c>
      <c r="C265" s="22" t="s">
        <v>433</v>
      </c>
      <c r="D265" s="22" t="s">
        <v>12</v>
      </c>
      <c r="E265" s="22" t="s">
        <v>12</v>
      </c>
      <c r="F265" s="22"/>
      <c r="G265" s="34">
        <v>1230500</v>
      </c>
      <c r="H265" s="47">
        <v>1</v>
      </c>
      <c r="I265" s="47"/>
      <c r="J265" s="21">
        <f t="shared" si="276"/>
        <v>1230500</v>
      </c>
      <c r="K265" s="21">
        <v>102541.67</v>
      </c>
      <c r="L265" s="21">
        <v>102541.67</v>
      </c>
      <c r="M265" s="21">
        <v>102541.67</v>
      </c>
      <c r="N265" s="21">
        <v>102541.67</v>
      </c>
      <c r="O265" s="21">
        <v>102541.67</v>
      </c>
      <c r="P265" s="21">
        <v>102541.67</v>
      </c>
      <c r="Q265" s="21">
        <f t="shared" ref="Q265:U265" si="280">P265</f>
        <v>102541.67</v>
      </c>
      <c r="R265" s="21">
        <f t="shared" si="280"/>
        <v>102541.67</v>
      </c>
      <c r="S265" s="21">
        <f t="shared" si="280"/>
        <v>102541.67</v>
      </c>
      <c r="T265" s="21">
        <f t="shared" si="280"/>
        <v>102541.67</v>
      </c>
      <c r="U265" s="21">
        <f t="shared" si="280"/>
        <v>102541.67</v>
      </c>
      <c r="V265" s="21">
        <f t="shared" si="256"/>
        <v>102541.62999999993</v>
      </c>
      <c r="Y265" s="37"/>
    </row>
    <row r="266" spans="1:25" s="25" customFormat="1" ht="15.75">
      <c r="A266" s="4">
        <v>26</v>
      </c>
      <c r="B266" s="31" t="s">
        <v>246</v>
      </c>
      <c r="C266" s="22" t="s">
        <v>433</v>
      </c>
      <c r="D266" s="22" t="s">
        <v>12</v>
      </c>
      <c r="E266" s="22" t="s">
        <v>12</v>
      </c>
      <c r="F266" s="22"/>
      <c r="G266" s="34">
        <v>1230500</v>
      </c>
      <c r="H266" s="47">
        <v>1</v>
      </c>
      <c r="I266" s="47"/>
      <c r="J266" s="21">
        <f t="shared" si="276"/>
        <v>1230500</v>
      </c>
      <c r="K266" s="21">
        <v>102541.67</v>
      </c>
      <c r="L266" s="21">
        <v>102541.67</v>
      </c>
      <c r="M266" s="21">
        <v>102541.67</v>
      </c>
      <c r="N266" s="21">
        <v>102541.67</v>
      </c>
      <c r="O266" s="21">
        <v>102541.67</v>
      </c>
      <c r="P266" s="21">
        <v>102541.67</v>
      </c>
      <c r="Q266" s="21">
        <f t="shared" ref="Q266:U266" si="281">P266</f>
        <v>102541.67</v>
      </c>
      <c r="R266" s="21">
        <f t="shared" si="281"/>
        <v>102541.67</v>
      </c>
      <c r="S266" s="21">
        <f t="shared" si="281"/>
        <v>102541.67</v>
      </c>
      <c r="T266" s="21">
        <f t="shared" si="281"/>
        <v>102541.67</v>
      </c>
      <c r="U266" s="21">
        <f t="shared" si="281"/>
        <v>102541.67</v>
      </c>
      <c r="V266" s="21">
        <f t="shared" si="256"/>
        <v>102541.62999999993</v>
      </c>
      <c r="Y266" s="37"/>
    </row>
    <row r="267" spans="1:25" s="25" customFormat="1" ht="15.75">
      <c r="A267" s="22">
        <v>27</v>
      </c>
      <c r="B267" s="31" t="s">
        <v>233</v>
      </c>
      <c r="C267" s="22" t="s">
        <v>433</v>
      </c>
      <c r="D267" s="22" t="s">
        <v>12</v>
      </c>
      <c r="E267" s="22" t="s">
        <v>12</v>
      </c>
      <c r="F267" s="22"/>
      <c r="G267" s="34">
        <v>1230500</v>
      </c>
      <c r="H267" s="47">
        <v>1</v>
      </c>
      <c r="I267" s="47"/>
      <c r="J267" s="21">
        <f t="shared" si="276"/>
        <v>1230500</v>
      </c>
      <c r="K267" s="21">
        <v>102541.67</v>
      </c>
      <c r="L267" s="21">
        <v>102541.67</v>
      </c>
      <c r="M267" s="21">
        <v>102541.67</v>
      </c>
      <c r="N267" s="21">
        <v>102541.67</v>
      </c>
      <c r="O267" s="21">
        <v>102541.67</v>
      </c>
      <c r="P267" s="21">
        <v>102541.67</v>
      </c>
      <c r="Q267" s="21">
        <f t="shared" ref="Q267:U267" si="282">P267</f>
        <v>102541.67</v>
      </c>
      <c r="R267" s="21">
        <f t="shared" si="282"/>
        <v>102541.67</v>
      </c>
      <c r="S267" s="21">
        <f t="shared" si="282"/>
        <v>102541.67</v>
      </c>
      <c r="T267" s="21">
        <f t="shared" si="282"/>
        <v>102541.67</v>
      </c>
      <c r="U267" s="21">
        <f t="shared" si="282"/>
        <v>102541.67</v>
      </c>
      <c r="V267" s="21">
        <f t="shared" si="256"/>
        <v>102541.62999999993</v>
      </c>
      <c r="Y267" s="37"/>
    </row>
    <row r="268" spans="1:25" s="25" customFormat="1" ht="15.75">
      <c r="A268" s="4">
        <v>28</v>
      </c>
      <c r="B268" s="31" t="s">
        <v>248</v>
      </c>
      <c r="C268" s="22" t="s">
        <v>433</v>
      </c>
      <c r="D268" s="22" t="s">
        <v>12</v>
      </c>
      <c r="E268" s="22" t="s">
        <v>12</v>
      </c>
      <c r="F268" s="22"/>
      <c r="G268" s="34">
        <v>1230500</v>
      </c>
      <c r="H268" s="47">
        <v>1</v>
      </c>
      <c r="I268" s="47"/>
      <c r="J268" s="21">
        <f t="shared" si="276"/>
        <v>1230500</v>
      </c>
      <c r="K268" s="21">
        <v>102541.67</v>
      </c>
      <c r="L268" s="21">
        <v>102541.67</v>
      </c>
      <c r="M268" s="21">
        <v>102541.67</v>
      </c>
      <c r="N268" s="21">
        <v>102541.67</v>
      </c>
      <c r="O268" s="21">
        <v>102541.67</v>
      </c>
      <c r="P268" s="21">
        <v>102541.67</v>
      </c>
      <c r="Q268" s="21">
        <f t="shared" ref="Q268:U268" si="283">P268</f>
        <v>102541.67</v>
      </c>
      <c r="R268" s="21">
        <f t="shared" si="283"/>
        <v>102541.67</v>
      </c>
      <c r="S268" s="21">
        <f t="shared" si="283"/>
        <v>102541.67</v>
      </c>
      <c r="T268" s="21">
        <f t="shared" si="283"/>
        <v>102541.67</v>
      </c>
      <c r="U268" s="21">
        <f t="shared" si="283"/>
        <v>102541.67</v>
      </c>
      <c r="V268" s="21">
        <f t="shared" si="256"/>
        <v>102541.62999999993</v>
      </c>
      <c r="Y268" s="37"/>
    </row>
    <row r="269" spans="1:25" s="25" customFormat="1" ht="15.75">
      <c r="A269" s="22">
        <v>29</v>
      </c>
      <c r="B269" s="31" t="s">
        <v>238</v>
      </c>
      <c r="C269" s="22" t="s">
        <v>433</v>
      </c>
      <c r="D269" s="22" t="s">
        <v>12</v>
      </c>
      <c r="E269" s="22" t="s">
        <v>12</v>
      </c>
      <c r="F269" s="22"/>
      <c r="G269" s="34">
        <v>1230500</v>
      </c>
      <c r="H269" s="47">
        <v>1</v>
      </c>
      <c r="I269" s="47"/>
      <c r="J269" s="21">
        <f t="shared" si="276"/>
        <v>1230500</v>
      </c>
      <c r="K269" s="21">
        <v>102541.67</v>
      </c>
      <c r="L269" s="21">
        <v>102541.67</v>
      </c>
      <c r="M269" s="21">
        <v>102541.67</v>
      </c>
      <c r="N269" s="21">
        <v>102541.67</v>
      </c>
      <c r="O269" s="21">
        <v>102541.67</v>
      </c>
      <c r="P269" s="21">
        <v>102541.67</v>
      </c>
      <c r="Q269" s="21">
        <f t="shared" ref="Q269:U269" si="284">P269</f>
        <v>102541.67</v>
      </c>
      <c r="R269" s="21">
        <f t="shared" si="284"/>
        <v>102541.67</v>
      </c>
      <c r="S269" s="21">
        <f t="shared" si="284"/>
        <v>102541.67</v>
      </c>
      <c r="T269" s="21">
        <f t="shared" si="284"/>
        <v>102541.67</v>
      </c>
      <c r="U269" s="21">
        <f t="shared" si="284"/>
        <v>102541.67</v>
      </c>
      <c r="V269" s="21">
        <f t="shared" si="256"/>
        <v>102541.62999999993</v>
      </c>
      <c r="Y269" s="37"/>
    </row>
    <row r="270" spans="1:25" s="25" customFormat="1" ht="15.75">
      <c r="A270" s="4">
        <v>30</v>
      </c>
      <c r="B270" s="31" t="s">
        <v>239</v>
      </c>
      <c r="C270" s="22" t="s">
        <v>433</v>
      </c>
      <c r="D270" s="22" t="s">
        <v>12</v>
      </c>
      <c r="E270" s="22" t="s">
        <v>12</v>
      </c>
      <c r="F270" s="22"/>
      <c r="G270" s="34">
        <v>1230500</v>
      </c>
      <c r="H270" s="47">
        <v>1</v>
      </c>
      <c r="I270" s="47"/>
      <c r="J270" s="21">
        <f t="shared" si="276"/>
        <v>1230500</v>
      </c>
      <c r="K270" s="21">
        <v>102541.67</v>
      </c>
      <c r="L270" s="21">
        <v>102541.67</v>
      </c>
      <c r="M270" s="21">
        <v>102541.67</v>
      </c>
      <c r="N270" s="21">
        <v>102541.67</v>
      </c>
      <c r="O270" s="21">
        <v>102541.67</v>
      </c>
      <c r="P270" s="21">
        <v>102541.67</v>
      </c>
      <c r="Q270" s="21">
        <f t="shared" ref="Q270:U270" si="285">P270</f>
        <v>102541.67</v>
      </c>
      <c r="R270" s="21">
        <f t="shared" si="285"/>
        <v>102541.67</v>
      </c>
      <c r="S270" s="21">
        <f t="shared" si="285"/>
        <v>102541.67</v>
      </c>
      <c r="T270" s="21">
        <f t="shared" si="285"/>
        <v>102541.67</v>
      </c>
      <c r="U270" s="21">
        <f t="shared" si="285"/>
        <v>102541.67</v>
      </c>
      <c r="V270" s="21">
        <f t="shared" si="256"/>
        <v>102541.62999999993</v>
      </c>
      <c r="Y270" s="37"/>
    </row>
    <row r="271" spans="1:25" s="25" customFormat="1" ht="15.75">
      <c r="A271" s="22">
        <v>31</v>
      </c>
      <c r="B271" s="31" t="s">
        <v>237</v>
      </c>
      <c r="C271" s="22" t="s">
        <v>433</v>
      </c>
      <c r="D271" s="22" t="s">
        <v>12</v>
      </c>
      <c r="E271" s="22" t="s">
        <v>12</v>
      </c>
      <c r="F271" s="22"/>
      <c r="G271" s="34">
        <v>1230500</v>
      </c>
      <c r="H271" s="47">
        <v>1</v>
      </c>
      <c r="I271" s="47"/>
      <c r="J271" s="21">
        <f t="shared" si="276"/>
        <v>1230500</v>
      </c>
      <c r="K271" s="21">
        <v>102541.67</v>
      </c>
      <c r="L271" s="21">
        <v>102541.67</v>
      </c>
      <c r="M271" s="21">
        <v>102541.67</v>
      </c>
      <c r="N271" s="21">
        <v>102541.67</v>
      </c>
      <c r="O271" s="21">
        <v>102541.67</v>
      </c>
      <c r="P271" s="21">
        <v>102541.67</v>
      </c>
      <c r="Q271" s="21">
        <f t="shared" ref="Q271:U271" si="286">P271</f>
        <v>102541.67</v>
      </c>
      <c r="R271" s="21">
        <f t="shared" si="286"/>
        <v>102541.67</v>
      </c>
      <c r="S271" s="21">
        <f t="shared" si="286"/>
        <v>102541.67</v>
      </c>
      <c r="T271" s="21">
        <f t="shared" si="286"/>
        <v>102541.67</v>
      </c>
      <c r="U271" s="21">
        <f t="shared" si="286"/>
        <v>102541.67</v>
      </c>
      <c r="V271" s="21">
        <f t="shared" si="256"/>
        <v>102541.62999999993</v>
      </c>
      <c r="Y271" s="37"/>
    </row>
    <row r="272" spans="1:25" s="40" customFormat="1" ht="15.75">
      <c r="A272" s="4">
        <v>32</v>
      </c>
      <c r="B272" s="10" t="s">
        <v>95</v>
      </c>
      <c r="C272" s="22" t="s">
        <v>433</v>
      </c>
      <c r="D272" s="4" t="s">
        <v>12</v>
      </c>
      <c r="E272" s="4" t="s">
        <v>12</v>
      </c>
      <c r="F272" s="4"/>
      <c r="G272" s="34">
        <v>1230500</v>
      </c>
      <c r="H272" s="47">
        <v>1</v>
      </c>
      <c r="I272" s="49"/>
      <c r="J272" s="21">
        <f t="shared" si="276"/>
        <v>1230500</v>
      </c>
      <c r="K272" s="21">
        <v>102541.67</v>
      </c>
      <c r="L272" s="21">
        <v>102541.67</v>
      </c>
      <c r="M272" s="21">
        <v>102541.67</v>
      </c>
      <c r="N272" s="21">
        <v>102541.67</v>
      </c>
      <c r="O272" s="21">
        <v>102541.67</v>
      </c>
      <c r="P272" s="21">
        <v>102541.67</v>
      </c>
      <c r="Q272" s="21">
        <f t="shared" ref="Q272:U272" si="287">P272</f>
        <v>102541.67</v>
      </c>
      <c r="R272" s="21">
        <f t="shared" si="287"/>
        <v>102541.67</v>
      </c>
      <c r="S272" s="21">
        <f t="shared" si="287"/>
        <v>102541.67</v>
      </c>
      <c r="T272" s="21">
        <f t="shared" si="287"/>
        <v>102541.67</v>
      </c>
      <c r="U272" s="21">
        <f t="shared" si="287"/>
        <v>102541.67</v>
      </c>
      <c r="V272" s="21">
        <f t="shared" si="256"/>
        <v>102541.62999999993</v>
      </c>
      <c r="Y272" s="41"/>
    </row>
    <row r="273" spans="1:25" s="25" customFormat="1" ht="15.75">
      <c r="A273" s="22">
        <v>33</v>
      </c>
      <c r="B273" s="31" t="s">
        <v>235</v>
      </c>
      <c r="C273" s="22" t="s">
        <v>433</v>
      </c>
      <c r="D273" s="22" t="s">
        <v>12</v>
      </c>
      <c r="E273" s="22" t="s">
        <v>12</v>
      </c>
      <c r="F273" s="22"/>
      <c r="G273" s="34">
        <v>1230500</v>
      </c>
      <c r="H273" s="47">
        <v>1</v>
      </c>
      <c r="I273" s="47"/>
      <c r="J273" s="21">
        <f t="shared" si="276"/>
        <v>1230500</v>
      </c>
      <c r="K273" s="21">
        <v>102541.67</v>
      </c>
      <c r="L273" s="21">
        <v>102541.67</v>
      </c>
      <c r="M273" s="21">
        <v>102541.67</v>
      </c>
      <c r="N273" s="21">
        <v>102541.67</v>
      </c>
      <c r="O273" s="21">
        <v>102541.67</v>
      </c>
      <c r="P273" s="21">
        <v>102541.67</v>
      </c>
      <c r="Q273" s="21">
        <f t="shared" ref="Q273:U273" si="288">P273</f>
        <v>102541.67</v>
      </c>
      <c r="R273" s="21">
        <f t="shared" si="288"/>
        <v>102541.67</v>
      </c>
      <c r="S273" s="21">
        <f t="shared" si="288"/>
        <v>102541.67</v>
      </c>
      <c r="T273" s="21">
        <f t="shared" si="288"/>
        <v>102541.67</v>
      </c>
      <c r="U273" s="21">
        <f t="shared" si="288"/>
        <v>102541.67</v>
      </c>
      <c r="V273" s="21">
        <f t="shared" si="256"/>
        <v>102541.62999999993</v>
      </c>
      <c r="Y273" s="37"/>
    </row>
    <row r="274" spans="1:25" s="40" customFormat="1" ht="15.75">
      <c r="A274" s="4">
        <v>34</v>
      </c>
      <c r="B274" s="10" t="s">
        <v>146</v>
      </c>
      <c r="C274" s="22" t="s">
        <v>433</v>
      </c>
      <c r="D274" s="4" t="s">
        <v>12</v>
      </c>
      <c r="E274" s="4" t="s">
        <v>12</v>
      </c>
      <c r="F274" s="4"/>
      <c r="G274" s="34">
        <v>1230500</v>
      </c>
      <c r="H274" s="47">
        <v>1</v>
      </c>
      <c r="I274" s="49"/>
      <c r="J274" s="21">
        <f t="shared" si="276"/>
        <v>1230500</v>
      </c>
      <c r="K274" s="21">
        <v>102541.67</v>
      </c>
      <c r="L274" s="21">
        <v>102541.67</v>
      </c>
      <c r="M274" s="21">
        <v>102541.67</v>
      </c>
      <c r="N274" s="21">
        <v>102541.67</v>
      </c>
      <c r="O274" s="21">
        <v>102541.67</v>
      </c>
      <c r="P274" s="21">
        <v>102541.67</v>
      </c>
      <c r="Q274" s="21">
        <f t="shared" ref="Q274:U274" si="289">P274</f>
        <v>102541.67</v>
      </c>
      <c r="R274" s="21">
        <f t="shared" si="289"/>
        <v>102541.67</v>
      </c>
      <c r="S274" s="21">
        <f t="shared" si="289"/>
        <v>102541.67</v>
      </c>
      <c r="T274" s="21">
        <f t="shared" si="289"/>
        <v>102541.67</v>
      </c>
      <c r="U274" s="21">
        <f t="shared" si="289"/>
        <v>102541.67</v>
      </c>
      <c r="V274" s="21">
        <f t="shared" si="256"/>
        <v>102541.62999999993</v>
      </c>
      <c r="Y274" s="41"/>
    </row>
    <row r="275" spans="1:25" s="40" customFormat="1" ht="15.75">
      <c r="A275" s="22">
        <v>35</v>
      </c>
      <c r="B275" s="10" t="s">
        <v>151</v>
      </c>
      <c r="C275" s="22" t="s">
        <v>433</v>
      </c>
      <c r="D275" s="4" t="s">
        <v>12</v>
      </c>
      <c r="E275" s="4" t="s">
        <v>12</v>
      </c>
      <c r="F275" s="4"/>
      <c r="G275" s="34">
        <v>1230500</v>
      </c>
      <c r="H275" s="47">
        <v>1</v>
      </c>
      <c r="I275" s="49"/>
      <c r="J275" s="21">
        <f t="shared" si="276"/>
        <v>1230500</v>
      </c>
      <c r="K275" s="21">
        <v>102541.67</v>
      </c>
      <c r="L275" s="21">
        <v>102541.67</v>
      </c>
      <c r="M275" s="21">
        <v>102541.67</v>
      </c>
      <c r="N275" s="21">
        <v>102541.67</v>
      </c>
      <c r="O275" s="21">
        <v>102541.67</v>
      </c>
      <c r="P275" s="21">
        <v>102541.67</v>
      </c>
      <c r="Q275" s="21">
        <f t="shared" ref="Q275:U275" si="290">P275</f>
        <v>102541.67</v>
      </c>
      <c r="R275" s="21">
        <f t="shared" si="290"/>
        <v>102541.67</v>
      </c>
      <c r="S275" s="21">
        <f t="shared" si="290"/>
        <v>102541.67</v>
      </c>
      <c r="T275" s="21">
        <f t="shared" si="290"/>
        <v>102541.67</v>
      </c>
      <c r="U275" s="21">
        <f t="shared" si="290"/>
        <v>102541.67</v>
      </c>
      <c r="V275" s="21">
        <f t="shared" si="256"/>
        <v>102541.62999999993</v>
      </c>
      <c r="Y275" s="41"/>
    </row>
    <row r="276" spans="1:25" s="40" customFormat="1" ht="15.75">
      <c r="A276" s="4">
        <v>36</v>
      </c>
      <c r="B276" s="10" t="s">
        <v>149</v>
      </c>
      <c r="C276" s="22" t="s">
        <v>433</v>
      </c>
      <c r="D276" s="4" t="s">
        <v>12</v>
      </c>
      <c r="E276" s="4" t="s">
        <v>12</v>
      </c>
      <c r="F276" s="4"/>
      <c r="G276" s="34">
        <v>1230500</v>
      </c>
      <c r="H276" s="47">
        <v>1</v>
      </c>
      <c r="I276" s="49"/>
      <c r="J276" s="21">
        <f t="shared" si="276"/>
        <v>1230500</v>
      </c>
      <c r="K276" s="21">
        <v>102541.67</v>
      </c>
      <c r="L276" s="21">
        <v>102541.67</v>
      </c>
      <c r="M276" s="21">
        <v>102541.67</v>
      </c>
      <c r="N276" s="21">
        <v>102541.67</v>
      </c>
      <c r="O276" s="21">
        <v>102541.67</v>
      </c>
      <c r="P276" s="21">
        <v>102541.67</v>
      </c>
      <c r="Q276" s="21">
        <f t="shared" ref="Q276:U276" si="291">P276</f>
        <v>102541.67</v>
      </c>
      <c r="R276" s="21">
        <f t="shared" si="291"/>
        <v>102541.67</v>
      </c>
      <c r="S276" s="21">
        <f t="shared" si="291"/>
        <v>102541.67</v>
      </c>
      <c r="T276" s="21">
        <f t="shared" si="291"/>
        <v>102541.67</v>
      </c>
      <c r="U276" s="21">
        <f t="shared" si="291"/>
        <v>102541.67</v>
      </c>
      <c r="V276" s="21">
        <f t="shared" si="256"/>
        <v>102541.62999999993</v>
      </c>
      <c r="Y276" s="41"/>
    </row>
    <row r="277" spans="1:25" s="40" customFormat="1" ht="15.75">
      <c r="A277" s="22">
        <v>37</v>
      </c>
      <c r="B277" s="10" t="s">
        <v>385</v>
      </c>
      <c r="C277" s="22" t="s">
        <v>433</v>
      </c>
      <c r="D277" s="4" t="s">
        <v>12</v>
      </c>
      <c r="E277" s="4" t="s">
        <v>12</v>
      </c>
      <c r="F277" s="4"/>
      <c r="G277" s="34">
        <v>1230500</v>
      </c>
      <c r="H277" s="47">
        <v>1</v>
      </c>
      <c r="I277" s="49"/>
      <c r="J277" s="21">
        <f t="shared" si="276"/>
        <v>1230500</v>
      </c>
      <c r="K277" s="21">
        <v>102541.67</v>
      </c>
      <c r="L277" s="21">
        <v>102541.67</v>
      </c>
      <c r="M277" s="21">
        <v>102541.67</v>
      </c>
      <c r="N277" s="21">
        <v>102541.67</v>
      </c>
      <c r="O277" s="21">
        <v>102541.67</v>
      </c>
      <c r="P277" s="21">
        <v>102541.67</v>
      </c>
      <c r="Q277" s="21">
        <f t="shared" ref="Q277:U277" si="292">P277</f>
        <v>102541.67</v>
      </c>
      <c r="R277" s="21">
        <f t="shared" si="292"/>
        <v>102541.67</v>
      </c>
      <c r="S277" s="21">
        <f t="shared" si="292"/>
        <v>102541.67</v>
      </c>
      <c r="T277" s="21">
        <f t="shared" si="292"/>
        <v>102541.67</v>
      </c>
      <c r="U277" s="21">
        <f t="shared" si="292"/>
        <v>102541.67</v>
      </c>
      <c r="V277" s="21">
        <f t="shared" si="256"/>
        <v>102541.62999999993</v>
      </c>
      <c r="Y277" s="41"/>
    </row>
    <row r="278" spans="1:25" s="40" customFormat="1" ht="15.75">
      <c r="A278" s="4">
        <v>38</v>
      </c>
      <c r="B278" s="10" t="s">
        <v>380</v>
      </c>
      <c r="C278" s="22" t="s">
        <v>433</v>
      </c>
      <c r="D278" s="4" t="s">
        <v>12</v>
      </c>
      <c r="E278" s="4" t="s">
        <v>12</v>
      </c>
      <c r="F278" s="4"/>
      <c r="G278" s="34">
        <v>1230500</v>
      </c>
      <c r="H278" s="47">
        <v>1</v>
      </c>
      <c r="I278" s="49"/>
      <c r="J278" s="21">
        <f t="shared" si="276"/>
        <v>1230500</v>
      </c>
      <c r="K278" s="21">
        <v>102541.67</v>
      </c>
      <c r="L278" s="21">
        <v>102541.67</v>
      </c>
      <c r="M278" s="21">
        <v>102541.67</v>
      </c>
      <c r="N278" s="21">
        <v>102541.67</v>
      </c>
      <c r="O278" s="21">
        <v>102541.67</v>
      </c>
      <c r="P278" s="21">
        <v>102541.67</v>
      </c>
      <c r="Q278" s="21">
        <f t="shared" ref="Q278:U278" si="293">P278</f>
        <v>102541.67</v>
      </c>
      <c r="R278" s="21">
        <f t="shared" si="293"/>
        <v>102541.67</v>
      </c>
      <c r="S278" s="21">
        <f t="shared" si="293"/>
        <v>102541.67</v>
      </c>
      <c r="T278" s="21">
        <f t="shared" si="293"/>
        <v>102541.67</v>
      </c>
      <c r="U278" s="21">
        <f t="shared" si="293"/>
        <v>102541.67</v>
      </c>
      <c r="V278" s="21">
        <f t="shared" si="256"/>
        <v>102541.62999999993</v>
      </c>
      <c r="Y278" s="41"/>
    </row>
    <row r="279" spans="1:25" s="40" customFormat="1" ht="15.75">
      <c r="A279" s="22">
        <v>39</v>
      </c>
      <c r="B279" s="10" t="s">
        <v>384</v>
      </c>
      <c r="C279" s="22" t="s">
        <v>433</v>
      </c>
      <c r="D279" s="4" t="s">
        <v>12</v>
      </c>
      <c r="E279" s="4" t="s">
        <v>12</v>
      </c>
      <c r="F279" s="4"/>
      <c r="G279" s="34">
        <v>1230500</v>
      </c>
      <c r="H279" s="47">
        <v>1</v>
      </c>
      <c r="I279" s="49"/>
      <c r="J279" s="21">
        <f t="shared" si="276"/>
        <v>1230500</v>
      </c>
      <c r="K279" s="21">
        <v>102541.67</v>
      </c>
      <c r="L279" s="21">
        <v>102541.67</v>
      </c>
      <c r="M279" s="21">
        <v>102541.67</v>
      </c>
      <c r="N279" s="21">
        <v>102541.67</v>
      </c>
      <c r="O279" s="21">
        <v>102541.67</v>
      </c>
      <c r="P279" s="21">
        <v>102541.67</v>
      </c>
      <c r="Q279" s="21">
        <f t="shared" ref="Q279:U279" si="294">P279</f>
        <v>102541.67</v>
      </c>
      <c r="R279" s="21">
        <f t="shared" si="294"/>
        <v>102541.67</v>
      </c>
      <c r="S279" s="21">
        <f t="shared" si="294"/>
        <v>102541.67</v>
      </c>
      <c r="T279" s="21">
        <f t="shared" si="294"/>
        <v>102541.67</v>
      </c>
      <c r="U279" s="21">
        <f t="shared" si="294"/>
        <v>102541.67</v>
      </c>
      <c r="V279" s="21">
        <f t="shared" si="256"/>
        <v>102541.62999999993</v>
      </c>
      <c r="Y279" s="41"/>
    </row>
    <row r="280" spans="1:25" s="40" customFormat="1" ht="15.75">
      <c r="A280" s="4">
        <v>40</v>
      </c>
      <c r="B280" s="10" t="s">
        <v>387</v>
      </c>
      <c r="C280" s="22" t="s">
        <v>433</v>
      </c>
      <c r="D280" s="4" t="s">
        <v>12</v>
      </c>
      <c r="E280" s="4" t="s">
        <v>12</v>
      </c>
      <c r="F280" s="4"/>
      <c r="G280" s="34">
        <v>1230500</v>
      </c>
      <c r="H280" s="47">
        <v>1</v>
      </c>
      <c r="I280" s="49"/>
      <c r="J280" s="21">
        <f t="shared" si="276"/>
        <v>1230500</v>
      </c>
      <c r="K280" s="21">
        <v>102541.67</v>
      </c>
      <c r="L280" s="21">
        <v>102541.67</v>
      </c>
      <c r="M280" s="21">
        <v>102541.67</v>
      </c>
      <c r="N280" s="21">
        <v>102541.67</v>
      </c>
      <c r="O280" s="21">
        <v>102541.67</v>
      </c>
      <c r="P280" s="21">
        <v>102541.67</v>
      </c>
      <c r="Q280" s="21">
        <f t="shared" ref="Q280:U280" si="295">P280</f>
        <v>102541.67</v>
      </c>
      <c r="R280" s="21">
        <f t="shared" si="295"/>
        <v>102541.67</v>
      </c>
      <c r="S280" s="21">
        <f t="shared" si="295"/>
        <v>102541.67</v>
      </c>
      <c r="T280" s="21">
        <f t="shared" si="295"/>
        <v>102541.67</v>
      </c>
      <c r="U280" s="21">
        <f t="shared" si="295"/>
        <v>102541.67</v>
      </c>
      <c r="V280" s="21">
        <f t="shared" si="256"/>
        <v>102541.62999999993</v>
      </c>
      <c r="Y280" s="41"/>
    </row>
    <row r="281" spans="1:25" s="40" customFormat="1" ht="15.75">
      <c r="A281" s="22">
        <v>41</v>
      </c>
      <c r="B281" s="10" t="s">
        <v>386</v>
      </c>
      <c r="C281" s="22" t="s">
        <v>433</v>
      </c>
      <c r="D281" s="4" t="s">
        <v>12</v>
      </c>
      <c r="E281" s="4" t="s">
        <v>12</v>
      </c>
      <c r="F281" s="4"/>
      <c r="G281" s="34">
        <v>1230500</v>
      </c>
      <c r="H281" s="47">
        <v>1</v>
      </c>
      <c r="I281" s="49"/>
      <c r="J281" s="21">
        <f t="shared" si="276"/>
        <v>1230500</v>
      </c>
      <c r="K281" s="21">
        <v>102541.67</v>
      </c>
      <c r="L281" s="21">
        <v>102541.67</v>
      </c>
      <c r="M281" s="21">
        <v>102541.67</v>
      </c>
      <c r="N281" s="21">
        <v>102541.67</v>
      </c>
      <c r="O281" s="21">
        <v>102541.67</v>
      </c>
      <c r="P281" s="21">
        <v>102541.67</v>
      </c>
      <c r="Q281" s="21">
        <f t="shared" ref="Q281:U281" si="296">P281</f>
        <v>102541.67</v>
      </c>
      <c r="R281" s="21">
        <f t="shared" si="296"/>
        <v>102541.67</v>
      </c>
      <c r="S281" s="21">
        <f t="shared" si="296"/>
        <v>102541.67</v>
      </c>
      <c r="T281" s="21">
        <f t="shared" si="296"/>
        <v>102541.67</v>
      </c>
      <c r="U281" s="21">
        <f t="shared" si="296"/>
        <v>102541.67</v>
      </c>
      <c r="V281" s="21">
        <f t="shared" si="256"/>
        <v>102541.62999999993</v>
      </c>
      <c r="Y281" s="41"/>
    </row>
    <row r="282" spans="1:25" s="40" customFormat="1" ht="15.75">
      <c r="A282" s="4">
        <v>42</v>
      </c>
      <c r="B282" s="10" t="s">
        <v>430</v>
      </c>
      <c r="C282" s="22" t="s">
        <v>433</v>
      </c>
      <c r="D282" s="4" t="s">
        <v>12</v>
      </c>
      <c r="E282" s="4" t="s">
        <v>12</v>
      </c>
      <c r="F282" s="4"/>
      <c r="G282" s="34">
        <v>1230500</v>
      </c>
      <c r="H282" s="47">
        <v>1</v>
      </c>
      <c r="I282" s="49"/>
      <c r="J282" s="21">
        <f t="shared" si="276"/>
        <v>1230500</v>
      </c>
      <c r="K282" s="21">
        <v>102541.67</v>
      </c>
      <c r="L282" s="21">
        <v>102541.67</v>
      </c>
      <c r="M282" s="21">
        <v>102541.67</v>
      </c>
      <c r="N282" s="21">
        <v>102541.67</v>
      </c>
      <c r="O282" s="21">
        <v>102541.67</v>
      </c>
      <c r="P282" s="21">
        <v>102541.67</v>
      </c>
      <c r="Q282" s="21">
        <f t="shared" ref="Q282:U282" si="297">P282</f>
        <v>102541.67</v>
      </c>
      <c r="R282" s="21">
        <f t="shared" si="297"/>
        <v>102541.67</v>
      </c>
      <c r="S282" s="21">
        <f t="shared" si="297"/>
        <v>102541.67</v>
      </c>
      <c r="T282" s="21">
        <f t="shared" si="297"/>
        <v>102541.67</v>
      </c>
      <c r="U282" s="21">
        <f t="shared" si="297"/>
        <v>102541.67</v>
      </c>
      <c r="V282" s="21">
        <f t="shared" si="256"/>
        <v>102541.62999999993</v>
      </c>
      <c r="Y282" s="41"/>
    </row>
    <row r="283" spans="1:25" s="40" customFormat="1" ht="15.75">
      <c r="A283" s="22">
        <v>43</v>
      </c>
      <c r="B283" s="10" t="s">
        <v>383</v>
      </c>
      <c r="C283" s="22" t="s">
        <v>433</v>
      </c>
      <c r="D283" s="4" t="s">
        <v>12</v>
      </c>
      <c r="E283" s="4" t="s">
        <v>12</v>
      </c>
      <c r="F283" s="4"/>
      <c r="G283" s="34">
        <v>1230500</v>
      </c>
      <c r="H283" s="47">
        <v>1</v>
      </c>
      <c r="I283" s="49"/>
      <c r="J283" s="21">
        <f t="shared" si="276"/>
        <v>1230500</v>
      </c>
      <c r="K283" s="21">
        <v>102541.67</v>
      </c>
      <c r="L283" s="21">
        <v>102541.67</v>
      </c>
      <c r="M283" s="21">
        <v>102541.67</v>
      </c>
      <c r="N283" s="21">
        <v>102541.67</v>
      </c>
      <c r="O283" s="21">
        <v>102541.67</v>
      </c>
      <c r="P283" s="21">
        <v>102541.67</v>
      </c>
      <c r="Q283" s="21">
        <f t="shared" ref="Q283:U283" si="298">P283</f>
        <v>102541.67</v>
      </c>
      <c r="R283" s="21">
        <f t="shared" si="298"/>
        <v>102541.67</v>
      </c>
      <c r="S283" s="21">
        <f t="shared" si="298"/>
        <v>102541.67</v>
      </c>
      <c r="T283" s="21">
        <f t="shared" si="298"/>
        <v>102541.67</v>
      </c>
      <c r="U283" s="21">
        <f t="shared" si="298"/>
        <v>102541.67</v>
      </c>
      <c r="V283" s="21">
        <f t="shared" si="256"/>
        <v>102541.62999999993</v>
      </c>
      <c r="Y283" s="41"/>
    </row>
    <row r="284" spans="1:25" s="40" customFormat="1" ht="15.75">
      <c r="A284" s="4">
        <v>44</v>
      </c>
      <c r="B284" s="10" t="s">
        <v>382</v>
      </c>
      <c r="C284" s="22" t="s">
        <v>433</v>
      </c>
      <c r="D284" s="4" t="s">
        <v>12</v>
      </c>
      <c r="E284" s="4" t="s">
        <v>12</v>
      </c>
      <c r="F284" s="4"/>
      <c r="G284" s="34">
        <v>1230500</v>
      </c>
      <c r="H284" s="47">
        <v>1</v>
      </c>
      <c r="I284" s="49"/>
      <c r="J284" s="21">
        <f t="shared" si="276"/>
        <v>1230500</v>
      </c>
      <c r="K284" s="21">
        <v>102541.67</v>
      </c>
      <c r="L284" s="21">
        <v>102541.67</v>
      </c>
      <c r="M284" s="21">
        <v>102541.67</v>
      </c>
      <c r="N284" s="21">
        <v>102541.67</v>
      </c>
      <c r="O284" s="21">
        <v>102541.67</v>
      </c>
      <c r="P284" s="21">
        <v>102541.67</v>
      </c>
      <c r="Q284" s="21">
        <f t="shared" ref="Q284:U284" si="299">P284</f>
        <v>102541.67</v>
      </c>
      <c r="R284" s="21">
        <f t="shared" si="299"/>
        <v>102541.67</v>
      </c>
      <c r="S284" s="21">
        <f t="shared" si="299"/>
        <v>102541.67</v>
      </c>
      <c r="T284" s="21">
        <f t="shared" si="299"/>
        <v>102541.67</v>
      </c>
      <c r="U284" s="21">
        <f t="shared" si="299"/>
        <v>102541.67</v>
      </c>
      <c r="V284" s="21">
        <f t="shared" si="256"/>
        <v>102541.62999999993</v>
      </c>
      <c r="Y284" s="41"/>
    </row>
    <row r="285" spans="1:25" s="25" customFormat="1" ht="16.5" customHeight="1">
      <c r="A285" s="22">
        <v>45</v>
      </c>
      <c r="B285" s="31" t="s">
        <v>250</v>
      </c>
      <c r="C285" s="22" t="s">
        <v>432</v>
      </c>
      <c r="D285" s="22" t="s">
        <v>12</v>
      </c>
      <c r="E285" s="22" t="s">
        <v>12</v>
      </c>
      <c r="F285" s="22"/>
      <c r="G285" s="34">
        <v>2907100</v>
      </c>
      <c r="H285" s="47">
        <v>1</v>
      </c>
      <c r="I285" s="47"/>
      <c r="J285" s="21">
        <f t="shared" si="276"/>
        <v>2907100</v>
      </c>
      <c r="K285" s="21">
        <v>242258.33</v>
      </c>
      <c r="L285" s="21">
        <v>242258.33</v>
      </c>
      <c r="M285" s="21">
        <v>242258.33</v>
      </c>
      <c r="N285" s="21">
        <v>242258.33</v>
      </c>
      <c r="O285" s="21">
        <v>242258.33</v>
      </c>
      <c r="P285" s="21">
        <v>242258.33</v>
      </c>
      <c r="Q285" s="21">
        <f t="shared" ref="Q285:U285" si="300">P285</f>
        <v>242258.33</v>
      </c>
      <c r="R285" s="21">
        <f t="shared" si="300"/>
        <v>242258.33</v>
      </c>
      <c r="S285" s="21">
        <f t="shared" si="300"/>
        <v>242258.33</v>
      </c>
      <c r="T285" s="21">
        <f t="shared" si="300"/>
        <v>242258.33</v>
      </c>
      <c r="U285" s="21">
        <f t="shared" si="300"/>
        <v>242258.33</v>
      </c>
      <c r="V285" s="21">
        <f t="shared" si="256"/>
        <v>242258.36999999962</v>
      </c>
      <c r="Y285" s="37"/>
    </row>
    <row r="286" spans="1:25" ht="15.75">
      <c r="A286" s="15">
        <v>45</v>
      </c>
      <c r="B286" s="6" t="s">
        <v>25</v>
      </c>
      <c r="C286" s="12"/>
      <c r="D286" s="12"/>
      <c r="E286" s="12"/>
      <c r="F286" s="12"/>
      <c r="G286" s="8"/>
      <c r="H286" s="8"/>
      <c r="I286" s="48"/>
      <c r="J286" s="9">
        <f>SUM(J241:J285)</f>
        <v>42867588</v>
      </c>
      <c r="K286" s="9">
        <f>SUM(K241:K285)</f>
        <v>3497956.3299999987</v>
      </c>
      <c r="L286" s="9">
        <f t="shared" ref="L286:V286" si="301">SUM(L241:L285)</f>
        <v>3497956.3299999987</v>
      </c>
      <c r="M286" s="9">
        <f t="shared" si="301"/>
        <v>3497956.3299999987</v>
      </c>
      <c r="N286" s="9">
        <f t="shared" si="301"/>
        <v>3559481.3199999989</v>
      </c>
      <c r="O286" s="9">
        <f t="shared" si="301"/>
        <v>3559481.3199999989</v>
      </c>
      <c r="P286" s="9">
        <f t="shared" si="301"/>
        <v>3559481.3199999989</v>
      </c>
      <c r="Q286" s="9">
        <f t="shared" si="301"/>
        <v>3615879.3199999989</v>
      </c>
      <c r="R286" s="9">
        <f t="shared" si="301"/>
        <v>3615879.3199999989</v>
      </c>
      <c r="S286" s="9">
        <f t="shared" si="301"/>
        <v>3615879.3199999989</v>
      </c>
      <c r="T286" s="9">
        <f t="shared" si="301"/>
        <v>3615879.3199999989</v>
      </c>
      <c r="U286" s="9">
        <f t="shared" si="301"/>
        <v>3615879.3199999989</v>
      </c>
      <c r="V286" s="9">
        <f t="shared" si="301"/>
        <v>3615878.4499999969</v>
      </c>
      <c r="W286" s="25"/>
      <c r="X286" s="25"/>
      <c r="Y286" s="37"/>
    </row>
    <row r="287" spans="1:25" ht="24.95" customHeight="1">
      <c r="A287" s="64" t="s">
        <v>251</v>
      </c>
      <c r="B287" s="65"/>
      <c r="C287" s="65"/>
      <c r="D287" s="65"/>
      <c r="E287" s="65"/>
      <c r="F287" s="65"/>
      <c r="G287" s="65"/>
      <c r="H287" s="65"/>
      <c r="I287" s="65"/>
      <c r="J287" s="65"/>
      <c r="K287" s="66"/>
      <c r="L287" s="44"/>
      <c r="W287" s="25"/>
      <c r="X287" s="25"/>
      <c r="Y287" s="37"/>
    </row>
    <row r="288" spans="1:25" s="40" customFormat="1" ht="15.75">
      <c r="A288" s="4">
        <v>1</v>
      </c>
      <c r="B288" s="10" t="s">
        <v>255</v>
      </c>
      <c r="C288" s="22" t="s">
        <v>10</v>
      </c>
      <c r="D288" s="4" t="s">
        <v>11</v>
      </c>
      <c r="E288" s="4" t="s">
        <v>11</v>
      </c>
      <c r="F288" s="4" t="s">
        <v>12</v>
      </c>
      <c r="G288" s="34">
        <v>1230500</v>
      </c>
      <c r="H288" s="47">
        <v>0.15</v>
      </c>
      <c r="I288" s="49"/>
      <c r="J288" s="21">
        <f>H288*G288</f>
        <v>184575</v>
      </c>
      <c r="K288" s="21">
        <v>15381.25</v>
      </c>
      <c r="L288" s="21">
        <v>15381.25</v>
      </c>
      <c r="M288" s="21">
        <v>15381.25</v>
      </c>
      <c r="N288" s="21">
        <v>15381.25</v>
      </c>
      <c r="O288" s="21">
        <v>15381.25</v>
      </c>
      <c r="P288" s="21">
        <v>15381.25</v>
      </c>
      <c r="Q288" s="21">
        <f t="shared" ref="Q288:U288" si="302">P288</f>
        <v>15381.25</v>
      </c>
      <c r="R288" s="21">
        <f t="shared" si="302"/>
        <v>15381.25</v>
      </c>
      <c r="S288" s="21">
        <f t="shared" si="302"/>
        <v>15381.25</v>
      </c>
      <c r="T288" s="21">
        <f t="shared" si="302"/>
        <v>15381.25</v>
      </c>
      <c r="U288" s="21">
        <f t="shared" si="302"/>
        <v>15381.25</v>
      </c>
      <c r="V288" s="21">
        <f t="shared" ref="V288" si="303">J288-K288-L288-M288-N288-O288-P288-Q288-R288-S288-T288-U288</f>
        <v>15381.25</v>
      </c>
      <c r="Y288" s="41"/>
    </row>
    <row r="289" spans="1:25" s="40" customFormat="1" ht="15.75">
      <c r="A289" s="4">
        <v>2</v>
      </c>
      <c r="B289" s="10" t="s">
        <v>228</v>
      </c>
      <c r="C289" s="22" t="s">
        <v>433</v>
      </c>
      <c r="D289" s="4" t="s">
        <v>12</v>
      </c>
      <c r="E289" s="4" t="s">
        <v>11</v>
      </c>
      <c r="F289" s="4"/>
      <c r="G289" s="34">
        <v>1230500</v>
      </c>
      <c r="H289" s="47">
        <v>0.5</v>
      </c>
      <c r="I289" s="49"/>
      <c r="J289" s="21">
        <f t="shared" ref="J289:J303" si="304">H289*G289</f>
        <v>615250</v>
      </c>
      <c r="K289" s="21">
        <v>51270.83</v>
      </c>
      <c r="L289" s="21">
        <v>51270.83</v>
      </c>
      <c r="M289" s="21">
        <v>51270.83</v>
      </c>
      <c r="N289" s="21">
        <v>51270.83</v>
      </c>
      <c r="O289" s="21">
        <v>51270.83</v>
      </c>
      <c r="P289" s="21">
        <v>51270.83</v>
      </c>
      <c r="Q289" s="21">
        <f t="shared" ref="Q289:U289" si="305">P289</f>
        <v>51270.83</v>
      </c>
      <c r="R289" s="21">
        <f t="shared" si="305"/>
        <v>51270.83</v>
      </c>
      <c r="S289" s="21">
        <f t="shared" si="305"/>
        <v>51270.83</v>
      </c>
      <c r="T289" s="21">
        <f t="shared" si="305"/>
        <v>51270.83</v>
      </c>
      <c r="U289" s="21">
        <f t="shared" si="305"/>
        <v>51270.83</v>
      </c>
      <c r="V289" s="21">
        <f t="shared" ref="V289:V303" si="306">J289-K289-L289-M289-N289-O289-P289-Q289-R289-S289-T289-U289</f>
        <v>51270.869999999908</v>
      </c>
      <c r="Y289" s="41"/>
    </row>
    <row r="290" spans="1:25" s="25" customFormat="1" ht="15.75">
      <c r="A290" s="4">
        <v>3</v>
      </c>
      <c r="B290" s="31" t="s">
        <v>262</v>
      </c>
      <c r="C290" s="22" t="s">
        <v>433</v>
      </c>
      <c r="D290" s="22" t="s">
        <v>12</v>
      </c>
      <c r="E290" s="22" t="s">
        <v>11</v>
      </c>
      <c r="F290" s="22"/>
      <c r="G290" s="34">
        <v>1230500</v>
      </c>
      <c r="H290" s="47">
        <v>0.7</v>
      </c>
      <c r="I290" s="47"/>
      <c r="J290" s="21">
        <f t="shared" si="304"/>
        <v>861350</v>
      </c>
      <c r="K290" s="21">
        <v>71779.17</v>
      </c>
      <c r="L290" s="21">
        <v>71779.17</v>
      </c>
      <c r="M290" s="21">
        <v>71779.17</v>
      </c>
      <c r="N290" s="21">
        <v>71779.17</v>
      </c>
      <c r="O290" s="21">
        <v>71779.17</v>
      </c>
      <c r="P290" s="21">
        <v>71779.17</v>
      </c>
      <c r="Q290" s="21">
        <f t="shared" ref="Q290:U290" si="307">P290</f>
        <v>71779.17</v>
      </c>
      <c r="R290" s="21">
        <f t="shared" si="307"/>
        <v>71779.17</v>
      </c>
      <c r="S290" s="21">
        <f t="shared" si="307"/>
        <v>71779.17</v>
      </c>
      <c r="T290" s="21">
        <f t="shared" si="307"/>
        <v>71779.17</v>
      </c>
      <c r="U290" s="21">
        <f t="shared" si="307"/>
        <v>71779.17</v>
      </c>
      <c r="V290" s="21">
        <f t="shared" si="306"/>
        <v>71779.129999999932</v>
      </c>
      <c r="Y290" s="37"/>
    </row>
    <row r="291" spans="1:25" s="25" customFormat="1" ht="15.75">
      <c r="A291" s="4">
        <v>4</v>
      </c>
      <c r="B291" s="31" t="s">
        <v>265</v>
      </c>
      <c r="C291" s="22" t="s">
        <v>433</v>
      </c>
      <c r="D291" s="22" t="s">
        <v>12</v>
      </c>
      <c r="E291" s="22" t="s">
        <v>11</v>
      </c>
      <c r="F291" s="22"/>
      <c r="G291" s="34">
        <v>1230500</v>
      </c>
      <c r="H291" s="47">
        <v>0.7</v>
      </c>
      <c r="I291" s="47"/>
      <c r="J291" s="21">
        <f t="shared" si="304"/>
        <v>861350</v>
      </c>
      <c r="K291" s="21">
        <v>71779.17</v>
      </c>
      <c r="L291" s="21">
        <v>71779.17</v>
      </c>
      <c r="M291" s="21">
        <v>71779.17</v>
      </c>
      <c r="N291" s="21">
        <v>71779.17</v>
      </c>
      <c r="O291" s="21">
        <v>71779.17</v>
      </c>
      <c r="P291" s="21">
        <v>71779.17</v>
      </c>
      <c r="Q291" s="21">
        <f t="shared" ref="Q291:U291" si="308">P291</f>
        <v>71779.17</v>
      </c>
      <c r="R291" s="21">
        <f t="shared" si="308"/>
        <v>71779.17</v>
      </c>
      <c r="S291" s="21">
        <f t="shared" si="308"/>
        <v>71779.17</v>
      </c>
      <c r="T291" s="21">
        <f t="shared" si="308"/>
        <v>71779.17</v>
      </c>
      <c r="U291" s="21">
        <f t="shared" si="308"/>
        <v>71779.17</v>
      </c>
      <c r="V291" s="21">
        <f t="shared" si="306"/>
        <v>71779.129999999932</v>
      </c>
      <c r="Y291" s="37"/>
    </row>
    <row r="292" spans="1:25" s="25" customFormat="1" ht="15.75">
      <c r="A292" s="4">
        <v>5</v>
      </c>
      <c r="B292" s="31" t="s">
        <v>171</v>
      </c>
      <c r="C292" s="22" t="s">
        <v>433</v>
      </c>
      <c r="D292" s="22" t="s">
        <v>12</v>
      </c>
      <c r="E292" s="22" t="s">
        <v>11</v>
      </c>
      <c r="F292" s="22"/>
      <c r="G292" s="34">
        <v>1230500</v>
      </c>
      <c r="H292" s="47">
        <v>0.7</v>
      </c>
      <c r="I292" s="47"/>
      <c r="J292" s="21">
        <f t="shared" si="304"/>
        <v>861350</v>
      </c>
      <c r="K292" s="21">
        <v>71779.17</v>
      </c>
      <c r="L292" s="21">
        <v>71779.17</v>
      </c>
      <c r="M292" s="21">
        <v>71779.17</v>
      </c>
      <c r="N292" s="21">
        <v>71779.17</v>
      </c>
      <c r="O292" s="21">
        <v>71779.17</v>
      </c>
      <c r="P292" s="21">
        <v>71779.17</v>
      </c>
      <c r="Q292" s="21">
        <f t="shared" ref="Q292:U292" si="309">P292</f>
        <v>71779.17</v>
      </c>
      <c r="R292" s="21">
        <f t="shared" si="309"/>
        <v>71779.17</v>
      </c>
      <c r="S292" s="21">
        <f t="shared" si="309"/>
        <v>71779.17</v>
      </c>
      <c r="T292" s="21">
        <f t="shared" si="309"/>
        <v>71779.17</v>
      </c>
      <c r="U292" s="21">
        <f t="shared" si="309"/>
        <v>71779.17</v>
      </c>
      <c r="V292" s="21">
        <f t="shared" si="306"/>
        <v>71779.129999999932</v>
      </c>
      <c r="Y292" s="37"/>
    </row>
    <row r="293" spans="1:25" s="25" customFormat="1" ht="15.75">
      <c r="A293" s="4">
        <v>6</v>
      </c>
      <c r="B293" s="35" t="s">
        <v>264</v>
      </c>
      <c r="C293" s="22" t="s">
        <v>433</v>
      </c>
      <c r="D293" s="22" t="s">
        <v>12</v>
      </c>
      <c r="E293" s="22" t="s">
        <v>11</v>
      </c>
      <c r="F293" s="22"/>
      <c r="G293" s="34">
        <v>1230500</v>
      </c>
      <c r="H293" s="47">
        <v>0.7</v>
      </c>
      <c r="I293" s="47"/>
      <c r="J293" s="21">
        <f t="shared" si="304"/>
        <v>861350</v>
      </c>
      <c r="K293" s="21">
        <v>71779.17</v>
      </c>
      <c r="L293" s="21">
        <v>71779.17</v>
      </c>
      <c r="M293" s="21">
        <v>71779.17</v>
      </c>
      <c r="N293" s="21">
        <v>71779.17</v>
      </c>
      <c r="O293" s="21">
        <v>71779.17</v>
      </c>
      <c r="P293" s="21">
        <v>71779.17</v>
      </c>
      <c r="Q293" s="21">
        <f t="shared" ref="Q293:U293" si="310">P293</f>
        <v>71779.17</v>
      </c>
      <c r="R293" s="21">
        <f t="shared" si="310"/>
        <v>71779.17</v>
      </c>
      <c r="S293" s="21">
        <f t="shared" si="310"/>
        <v>71779.17</v>
      </c>
      <c r="T293" s="21">
        <f t="shared" si="310"/>
        <v>71779.17</v>
      </c>
      <c r="U293" s="21">
        <f t="shared" si="310"/>
        <v>71779.17</v>
      </c>
      <c r="V293" s="21">
        <f t="shared" si="306"/>
        <v>71779.129999999932</v>
      </c>
      <c r="Y293" s="37"/>
    </row>
    <row r="294" spans="1:25" s="25" customFormat="1" ht="15.75">
      <c r="A294" s="4">
        <v>7</v>
      </c>
      <c r="B294" s="31" t="s">
        <v>260</v>
      </c>
      <c r="C294" s="22" t="s">
        <v>433</v>
      </c>
      <c r="D294" s="22" t="s">
        <v>12</v>
      </c>
      <c r="E294" s="22" t="s">
        <v>11</v>
      </c>
      <c r="F294" s="22"/>
      <c r="G294" s="34">
        <v>1230500</v>
      </c>
      <c r="H294" s="47">
        <v>0.7</v>
      </c>
      <c r="I294" s="47"/>
      <c r="J294" s="21">
        <f t="shared" si="304"/>
        <v>861350</v>
      </c>
      <c r="K294" s="21">
        <v>71779.17</v>
      </c>
      <c r="L294" s="21">
        <v>71779.17</v>
      </c>
      <c r="M294" s="21">
        <v>71779.17</v>
      </c>
      <c r="N294" s="21">
        <v>71779.17</v>
      </c>
      <c r="O294" s="21">
        <v>71779.17</v>
      </c>
      <c r="P294" s="21">
        <v>71779.17</v>
      </c>
      <c r="Q294" s="21">
        <f t="shared" ref="Q294:U294" si="311">P294</f>
        <v>71779.17</v>
      </c>
      <c r="R294" s="21">
        <f t="shared" si="311"/>
        <v>71779.17</v>
      </c>
      <c r="S294" s="21">
        <f t="shared" si="311"/>
        <v>71779.17</v>
      </c>
      <c r="T294" s="21">
        <f t="shared" si="311"/>
        <v>71779.17</v>
      </c>
      <c r="U294" s="21">
        <f t="shared" si="311"/>
        <v>71779.17</v>
      </c>
      <c r="V294" s="21">
        <f t="shared" si="306"/>
        <v>71779.129999999932</v>
      </c>
      <c r="Y294" s="37"/>
    </row>
    <row r="295" spans="1:25" s="25" customFormat="1" ht="15.75">
      <c r="A295" s="4">
        <v>8</v>
      </c>
      <c r="B295" s="31" t="s">
        <v>254</v>
      </c>
      <c r="C295" s="22" t="s">
        <v>433</v>
      </c>
      <c r="D295" s="22" t="s">
        <v>12</v>
      </c>
      <c r="E295" s="22" t="s">
        <v>11</v>
      </c>
      <c r="F295" s="22"/>
      <c r="G295" s="34">
        <v>1230500</v>
      </c>
      <c r="H295" s="47">
        <v>0.7</v>
      </c>
      <c r="I295" s="47"/>
      <c r="J295" s="21">
        <f t="shared" si="304"/>
        <v>861350</v>
      </c>
      <c r="K295" s="21">
        <v>71779.17</v>
      </c>
      <c r="L295" s="21">
        <v>71779.17</v>
      </c>
      <c r="M295" s="21">
        <v>71779.17</v>
      </c>
      <c r="N295" s="21">
        <v>71779.17</v>
      </c>
      <c r="O295" s="21">
        <v>71779.17</v>
      </c>
      <c r="P295" s="21">
        <v>71779.17</v>
      </c>
      <c r="Q295" s="21">
        <f t="shared" ref="Q295:U295" si="312">P295</f>
        <v>71779.17</v>
      </c>
      <c r="R295" s="21">
        <f t="shared" si="312"/>
        <v>71779.17</v>
      </c>
      <c r="S295" s="21">
        <f t="shared" si="312"/>
        <v>71779.17</v>
      </c>
      <c r="T295" s="21">
        <f t="shared" si="312"/>
        <v>71779.17</v>
      </c>
      <c r="U295" s="21">
        <f t="shared" si="312"/>
        <v>71779.17</v>
      </c>
      <c r="V295" s="21">
        <f t="shared" si="306"/>
        <v>71779.129999999932</v>
      </c>
      <c r="Y295" s="37"/>
    </row>
    <row r="296" spans="1:25" s="25" customFormat="1" ht="15.75">
      <c r="A296" s="4">
        <v>9</v>
      </c>
      <c r="B296" s="31" t="s">
        <v>258</v>
      </c>
      <c r="C296" s="22" t="s">
        <v>433</v>
      </c>
      <c r="D296" s="22" t="s">
        <v>12</v>
      </c>
      <c r="E296" s="22" t="s">
        <v>11</v>
      </c>
      <c r="F296" s="22"/>
      <c r="G296" s="34">
        <v>1230500</v>
      </c>
      <c r="H296" s="47">
        <v>0.7</v>
      </c>
      <c r="I296" s="47"/>
      <c r="J296" s="21">
        <f t="shared" si="304"/>
        <v>861350</v>
      </c>
      <c r="K296" s="21">
        <v>71779.17</v>
      </c>
      <c r="L296" s="21">
        <v>71779.17</v>
      </c>
      <c r="M296" s="21">
        <v>71779.17</v>
      </c>
      <c r="N296" s="21">
        <v>71779.17</v>
      </c>
      <c r="O296" s="21">
        <v>71779.17</v>
      </c>
      <c r="P296" s="21">
        <v>71779.17</v>
      </c>
      <c r="Q296" s="21">
        <f t="shared" ref="Q296:U296" si="313">P296</f>
        <v>71779.17</v>
      </c>
      <c r="R296" s="21">
        <f t="shared" si="313"/>
        <v>71779.17</v>
      </c>
      <c r="S296" s="21">
        <f t="shared" si="313"/>
        <v>71779.17</v>
      </c>
      <c r="T296" s="21">
        <f t="shared" si="313"/>
        <v>71779.17</v>
      </c>
      <c r="U296" s="21">
        <f t="shared" si="313"/>
        <v>71779.17</v>
      </c>
      <c r="V296" s="21">
        <f t="shared" si="306"/>
        <v>71779.129999999932</v>
      </c>
      <c r="Y296" s="37"/>
    </row>
    <row r="297" spans="1:25" s="25" customFormat="1" ht="15.75">
      <c r="A297" s="4">
        <v>10</v>
      </c>
      <c r="B297" s="31" t="s">
        <v>256</v>
      </c>
      <c r="C297" s="22" t="s">
        <v>433</v>
      </c>
      <c r="D297" s="22" t="s">
        <v>12</v>
      </c>
      <c r="E297" s="22" t="s">
        <v>11</v>
      </c>
      <c r="F297" s="22"/>
      <c r="G297" s="34">
        <v>1230500</v>
      </c>
      <c r="H297" s="47">
        <v>0.7</v>
      </c>
      <c r="I297" s="47"/>
      <c r="J297" s="21">
        <f t="shared" si="304"/>
        <v>861350</v>
      </c>
      <c r="K297" s="21">
        <v>71779.17</v>
      </c>
      <c r="L297" s="21">
        <v>71779.17</v>
      </c>
      <c r="M297" s="21">
        <v>71779.17</v>
      </c>
      <c r="N297" s="21">
        <v>71779.17</v>
      </c>
      <c r="O297" s="21">
        <v>71779.17</v>
      </c>
      <c r="P297" s="21">
        <v>71779.17</v>
      </c>
      <c r="Q297" s="21">
        <f t="shared" ref="Q297:U297" si="314">P297</f>
        <v>71779.17</v>
      </c>
      <c r="R297" s="21">
        <f t="shared" si="314"/>
        <v>71779.17</v>
      </c>
      <c r="S297" s="21">
        <f t="shared" si="314"/>
        <v>71779.17</v>
      </c>
      <c r="T297" s="21">
        <f t="shared" si="314"/>
        <v>71779.17</v>
      </c>
      <c r="U297" s="21">
        <f t="shared" si="314"/>
        <v>71779.17</v>
      </c>
      <c r="V297" s="21">
        <f t="shared" si="306"/>
        <v>71779.129999999932</v>
      </c>
      <c r="Y297" s="37"/>
    </row>
    <row r="298" spans="1:25" s="25" customFormat="1" ht="15.75">
      <c r="A298" s="4">
        <v>11</v>
      </c>
      <c r="B298" s="31" t="s">
        <v>257</v>
      </c>
      <c r="C298" s="22" t="s">
        <v>433</v>
      </c>
      <c r="D298" s="22" t="s">
        <v>12</v>
      </c>
      <c r="E298" s="22" t="s">
        <v>11</v>
      </c>
      <c r="F298" s="22"/>
      <c r="G298" s="34">
        <v>1230500</v>
      </c>
      <c r="H298" s="47">
        <v>0.7</v>
      </c>
      <c r="I298" s="47"/>
      <c r="J298" s="21">
        <f t="shared" si="304"/>
        <v>861350</v>
      </c>
      <c r="K298" s="21">
        <v>71779.17</v>
      </c>
      <c r="L298" s="21">
        <v>71779.17</v>
      </c>
      <c r="M298" s="21">
        <v>71779.17</v>
      </c>
      <c r="N298" s="21">
        <v>71779.17</v>
      </c>
      <c r="O298" s="21">
        <v>71779.17</v>
      </c>
      <c r="P298" s="21">
        <v>71779.17</v>
      </c>
      <c r="Q298" s="21">
        <f t="shared" ref="Q298:U298" si="315">P298</f>
        <v>71779.17</v>
      </c>
      <c r="R298" s="21">
        <f t="shared" si="315"/>
        <v>71779.17</v>
      </c>
      <c r="S298" s="21">
        <f t="shared" si="315"/>
        <v>71779.17</v>
      </c>
      <c r="T298" s="21">
        <f t="shared" si="315"/>
        <v>71779.17</v>
      </c>
      <c r="U298" s="21">
        <f t="shared" si="315"/>
        <v>71779.17</v>
      </c>
      <c r="V298" s="21">
        <f t="shared" si="306"/>
        <v>71779.129999999932</v>
      </c>
      <c r="Y298" s="37"/>
    </row>
    <row r="299" spans="1:25" s="25" customFormat="1" ht="15.75">
      <c r="A299" s="4">
        <v>12</v>
      </c>
      <c r="B299" s="31" t="s">
        <v>259</v>
      </c>
      <c r="C299" s="22" t="s">
        <v>433</v>
      </c>
      <c r="D299" s="22" t="s">
        <v>12</v>
      </c>
      <c r="E299" s="22" t="s">
        <v>11</v>
      </c>
      <c r="F299" s="22"/>
      <c r="G299" s="34">
        <v>1230500</v>
      </c>
      <c r="H299" s="47">
        <v>0.7</v>
      </c>
      <c r="I299" s="47"/>
      <c r="J299" s="21">
        <f t="shared" si="304"/>
        <v>861350</v>
      </c>
      <c r="K299" s="21">
        <v>71779.17</v>
      </c>
      <c r="L299" s="21">
        <v>71779.17</v>
      </c>
      <c r="M299" s="21">
        <v>71779.17</v>
      </c>
      <c r="N299" s="21">
        <v>71779.17</v>
      </c>
      <c r="O299" s="21">
        <v>71779.17</v>
      </c>
      <c r="P299" s="21">
        <v>71779.17</v>
      </c>
      <c r="Q299" s="21">
        <f t="shared" ref="Q299:U299" si="316">P299</f>
        <v>71779.17</v>
      </c>
      <c r="R299" s="21">
        <f t="shared" si="316"/>
        <v>71779.17</v>
      </c>
      <c r="S299" s="21">
        <f t="shared" si="316"/>
        <v>71779.17</v>
      </c>
      <c r="T299" s="21">
        <f t="shared" si="316"/>
        <v>71779.17</v>
      </c>
      <c r="U299" s="21">
        <f t="shared" si="316"/>
        <v>71779.17</v>
      </c>
      <c r="V299" s="21">
        <f t="shared" si="306"/>
        <v>71779.129999999932</v>
      </c>
      <c r="Y299" s="37"/>
    </row>
    <row r="300" spans="1:25" s="25" customFormat="1" ht="15.75">
      <c r="A300" s="4">
        <v>13</v>
      </c>
      <c r="B300" s="31" t="s">
        <v>261</v>
      </c>
      <c r="C300" s="22" t="s">
        <v>433</v>
      </c>
      <c r="D300" s="22" t="s">
        <v>12</v>
      </c>
      <c r="E300" s="22" t="s">
        <v>11</v>
      </c>
      <c r="F300" s="22"/>
      <c r="G300" s="34">
        <v>1230500</v>
      </c>
      <c r="H300" s="47">
        <v>0.7</v>
      </c>
      <c r="I300" s="47"/>
      <c r="J300" s="21">
        <f t="shared" si="304"/>
        <v>861350</v>
      </c>
      <c r="K300" s="21">
        <v>71779.17</v>
      </c>
      <c r="L300" s="21">
        <v>71779.17</v>
      </c>
      <c r="M300" s="21">
        <v>71779.17</v>
      </c>
      <c r="N300" s="21">
        <v>71779.17</v>
      </c>
      <c r="O300" s="21">
        <v>71779.17</v>
      </c>
      <c r="P300" s="21">
        <v>71779.17</v>
      </c>
      <c r="Q300" s="21">
        <f t="shared" ref="Q300:U300" si="317">P300</f>
        <v>71779.17</v>
      </c>
      <c r="R300" s="21">
        <f t="shared" si="317"/>
        <v>71779.17</v>
      </c>
      <c r="S300" s="21">
        <f t="shared" si="317"/>
        <v>71779.17</v>
      </c>
      <c r="T300" s="21">
        <f t="shared" si="317"/>
        <v>71779.17</v>
      </c>
      <c r="U300" s="21">
        <f t="shared" si="317"/>
        <v>71779.17</v>
      </c>
      <c r="V300" s="21">
        <f t="shared" si="306"/>
        <v>71779.129999999932</v>
      </c>
      <c r="Y300" s="37"/>
    </row>
    <row r="301" spans="1:25" s="25" customFormat="1" ht="15.75">
      <c r="A301" s="4">
        <v>14</v>
      </c>
      <c r="B301" s="31" t="s">
        <v>263</v>
      </c>
      <c r="C301" s="22" t="s">
        <v>433</v>
      </c>
      <c r="D301" s="22" t="s">
        <v>12</v>
      </c>
      <c r="E301" s="22" t="s">
        <v>11</v>
      </c>
      <c r="F301" s="22"/>
      <c r="G301" s="34">
        <v>1230500</v>
      </c>
      <c r="H301" s="47">
        <v>0.7</v>
      </c>
      <c r="I301" s="47"/>
      <c r="J301" s="21">
        <f t="shared" si="304"/>
        <v>861350</v>
      </c>
      <c r="K301" s="21">
        <v>71779.17</v>
      </c>
      <c r="L301" s="21">
        <v>71779.17</v>
      </c>
      <c r="M301" s="21">
        <v>71779.17</v>
      </c>
      <c r="N301" s="21">
        <v>71779.17</v>
      </c>
      <c r="O301" s="21">
        <v>71779.17</v>
      </c>
      <c r="P301" s="21">
        <v>71779.17</v>
      </c>
      <c r="Q301" s="21">
        <f t="shared" ref="Q301:U301" si="318">P301</f>
        <v>71779.17</v>
      </c>
      <c r="R301" s="21">
        <f t="shared" si="318"/>
        <v>71779.17</v>
      </c>
      <c r="S301" s="21">
        <f t="shared" si="318"/>
        <v>71779.17</v>
      </c>
      <c r="T301" s="21">
        <f t="shared" si="318"/>
        <v>71779.17</v>
      </c>
      <c r="U301" s="21">
        <f t="shared" si="318"/>
        <v>71779.17</v>
      </c>
      <c r="V301" s="21">
        <f t="shared" si="306"/>
        <v>71779.129999999932</v>
      </c>
      <c r="Y301" s="37"/>
    </row>
    <row r="302" spans="1:25" s="25" customFormat="1" ht="15.75">
      <c r="A302" s="4">
        <v>15</v>
      </c>
      <c r="B302" s="31" t="s">
        <v>252</v>
      </c>
      <c r="C302" s="22" t="s">
        <v>433</v>
      </c>
      <c r="D302" s="22" t="s">
        <v>12</v>
      </c>
      <c r="E302" s="22" t="s">
        <v>11</v>
      </c>
      <c r="F302" s="22"/>
      <c r="G302" s="34">
        <v>1230500</v>
      </c>
      <c r="H302" s="47">
        <v>0.7</v>
      </c>
      <c r="I302" s="47"/>
      <c r="J302" s="21">
        <f t="shared" si="304"/>
        <v>861350</v>
      </c>
      <c r="K302" s="21">
        <v>71779.17</v>
      </c>
      <c r="L302" s="21">
        <v>71779.17</v>
      </c>
      <c r="M302" s="21">
        <v>71779.17</v>
      </c>
      <c r="N302" s="21">
        <v>71779.17</v>
      </c>
      <c r="O302" s="21">
        <v>71779.17</v>
      </c>
      <c r="P302" s="21">
        <v>71779.17</v>
      </c>
      <c r="Q302" s="21">
        <f t="shared" ref="Q302:U302" si="319">P302</f>
        <v>71779.17</v>
      </c>
      <c r="R302" s="21">
        <f t="shared" si="319"/>
        <v>71779.17</v>
      </c>
      <c r="S302" s="21">
        <f t="shared" si="319"/>
        <v>71779.17</v>
      </c>
      <c r="T302" s="21">
        <f t="shared" si="319"/>
        <v>71779.17</v>
      </c>
      <c r="U302" s="21">
        <f t="shared" si="319"/>
        <v>71779.17</v>
      </c>
      <c r="V302" s="21">
        <f t="shared" si="306"/>
        <v>71779.129999999932</v>
      </c>
      <c r="Y302" s="37"/>
    </row>
    <row r="303" spans="1:25" s="25" customFormat="1" ht="15.75">
      <c r="A303" s="4">
        <v>16</v>
      </c>
      <c r="B303" s="31" t="s">
        <v>253</v>
      </c>
      <c r="C303" s="22" t="s">
        <v>433</v>
      </c>
      <c r="D303" s="22" t="s">
        <v>12</v>
      </c>
      <c r="E303" s="22" t="s">
        <v>11</v>
      </c>
      <c r="F303" s="22"/>
      <c r="G303" s="34">
        <v>1230500</v>
      </c>
      <c r="H303" s="47">
        <v>0.7</v>
      </c>
      <c r="I303" s="47"/>
      <c r="J303" s="21">
        <f t="shared" si="304"/>
        <v>861350</v>
      </c>
      <c r="K303" s="21">
        <v>71779.17</v>
      </c>
      <c r="L303" s="21">
        <v>71779.17</v>
      </c>
      <c r="M303" s="21">
        <v>71779.17</v>
      </c>
      <c r="N303" s="21">
        <v>71779.17</v>
      </c>
      <c r="O303" s="21">
        <v>71779.17</v>
      </c>
      <c r="P303" s="21">
        <v>71779.17</v>
      </c>
      <c r="Q303" s="21">
        <f t="shared" ref="Q303:U303" si="320">P303</f>
        <v>71779.17</v>
      </c>
      <c r="R303" s="21">
        <f t="shared" si="320"/>
        <v>71779.17</v>
      </c>
      <c r="S303" s="21">
        <f t="shared" si="320"/>
        <v>71779.17</v>
      </c>
      <c r="T303" s="21">
        <f t="shared" si="320"/>
        <v>71779.17</v>
      </c>
      <c r="U303" s="21">
        <f t="shared" si="320"/>
        <v>71779.17</v>
      </c>
      <c r="V303" s="21">
        <f t="shared" si="306"/>
        <v>71779.129999999932</v>
      </c>
      <c r="Y303" s="37"/>
    </row>
    <row r="304" spans="1:25" ht="15.75">
      <c r="A304" s="15">
        <v>16</v>
      </c>
      <c r="B304" s="6" t="s">
        <v>25</v>
      </c>
      <c r="C304" s="12"/>
      <c r="D304" s="12"/>
      <c r="E304" s="12"/>
      <c r="F304" s="12"/>
      <c r="G304" s="8"/>
      <c r="H304" s="8"/>
      <c r="I304" s="48"/>
      <c r="J304" s="9">
        <f>SUM(J288:J303)</f>
        <v>12858725</v>
      </c>
      <c r="K304" s="9">
        <f t="shared" ref="K304:V304" si="321">SUM(K288:K303)</f>
        <v>1071560.4600000002</v>
      </c>
      <c r="L304" s="9">
        <f t="shared" si="321"/>
        <v>1071560.4600000002</v>
      </c>
      <c r="M304" s="9">
        <f t="shared" si="321"/>
        <v>1071560.4600000002</v>
      </c>
      <c r="N304" s="9">
        <f t="shared" si="321"/>
        <v>1071560.4600000002</v>
      </c>
      <c r="O304" s="9">
        <f t="shared" si="321"/>
        <v>1071560.4600000002</v>
      </c>
      <c r="P304" s="9">
        <f t="shared" si="321"/>
        <v>1071560.4600000002</v>
      </c>
      <c r="Q304" s="9">
        <f t="shared" si="321"/>
        <v>1071560.4600000002</v>
      </c>
      <c r="R304" s="9">
        <f t="shared" si="321"/>
        <v>1071560.4600000002</v>
      </c>
      <c r="S304" s="9">
        <f t="shared" si="321"/>
        <v>1071560.4600000002</v>
      </c>
      <c r="T304" s="9">
        <f t="shared" si="321"/>
        <v>1071560.4600000002</v>
      </c>
      <c r="U304" s="9">
        <f t="shared" si="321"/>
        <v>1071560.4600000002</v>
      </c>
      <c r="V304" s="9">
        <f t="shared" si="321"/>
        <v>1071559.9399999988</v>
      </c>
      <c r="W304" s="25"/>
      <c r="X304" s="25"/>
      <c r="Y304" s="37"/>
    </row>
    <row r="305" spans="1:25" ht="33" customHeight="1">
      <c r="A305" s="64" t="s">
        <v>266</v>
      </c>
      <c r="B305" s="65"/>
      <c r="C305" s="65"/>
      <c r="D305" s="65"/>
      <c r="E305" s="65"/>
      <c r="F305" s="65"/>
      <c r="G305" s="65"/>
      <c r="H305" s="65"/>
      <c r="I305" s="65"/>
      <c r="J305" s="65"/>
      <c r="K305" s="66"/>
      <c r="L305" s="44"/>
      <c r="W305" s="25"/>
      <c r="X305" s="25"/>
      <c r="Y305" s="37"/>
    </row>
    <row r="306" spans="1:25" s="25" customFormat="1" ht="15.75">
      <c r="A306" s="22">
        <v>1</v>
      </c>
      <c r="B306" s="31" t="s">
        <v>281</v>
      </c>
      <c r="C306" s="22" t="s">
        <v>433</v>
      </c>
      <c r="D306" s="22" t="s">
        <v>12</v>
      </c>
      <c r="E306" s="22" t="s">
        <v>11</v>
      </c>
      <c r="F306" s="22"/>
      <c r="G306" s="34">
        <v>1230500</v>
      </c>
      <c r="H306" s="47">
        <v>0.15</v>
      </c>
      <c r="I306" s="47"/>
      <c r="J306" s="21">
        <v>353769</v>
      </c>
      <c r="K306" s="21">
        <v>71779.17</v>
      </c>
      <c r="L306" s="21">
        <v>71779.17</v>
      </c>
      <c r="M306" s="21">
        <v>71779.17</v>
      </c>
      <c r="N306" s="21">
        <v>15381.28</v>
      </c>
      <c r="O306" s="21">
        <v>15381.28</v>
      </c>
      <c r="P306" s="21">
        <v>15381.28</v>
      </c>
      <c r="Q306" s="21">
        <v>15381.28</v>
      </c>
      <c r="R306" s="21">
        <f t="shared" ref="R306:U306" si="322">Q306</f>
        <v>15381.28</v>
      </c>
      <c r="S306" s="21">
        <f t="shared" si="322"/>
        <v>15381.28</v>
      </c>
      <c r="T306" s="21">
        <f t="shared" si="322"/>
        <v>15381.28</v>
      </c>
      <c r="U306" s="21">
        <f t="shared" si="322"/>
        <v>15381.28</v>
      </c>
      <c r="V306" s="21">
        <f>J306-K306-L306-M306-N306-O306-P306-Q306-R306-S306-T306-U306</f>
        <v>15381.250000000056</v>
      </c>
      <c r="W306" s="37"/>
      <c r="Y306" s="37"/>
    </row>
    <row r="307" spans="1:25" s="25" customFormat="1" ht="15.75">
      <c r="A307" s="22">
        <v>2</v>
      </c>
      <c r="B307" s="31" t="s">
        <v>267</v>
      </c>
      <c r="C307" s="22" t="s">
        <v>433</v>
      </c>
      <c r="D307" s="22" t="s">
        <v>12</v>
      </c>
      <c r="E307" s="22" t="s">
        <v>11</v>
      </c>
      <c r="F307" s="22"/>
      <c r="G307" s="34">
        <v>1230500</v>
      </c>
      <c r="H307" s="47">
        <v>0.15</v>
      </c>
      <c r="I307" s="47"/>
      <c r="J307" s="21">
        <f>H307*G307</f>
        <v>184575</v>
      </c>
      <c r="K307" s="21">
        <v>15381.25</v>
      </c>
      <c r="L307" s="21">
        <v>15381.25</v>
      </c>
      <c r="M307" s="21">
        <v>15381.25</v>
      </c>
      <c r="N307" s="21">
        <v>15381.25</v>
      </c>
      <c r="O307" s="21">
        <v>15381.25</v>
      </c>
      <c r="P307" s="21">
        <v>15381.25</v>
      </c>
      <c r="Q307" s="21">
        <v>15381.25</v>
      </c>
      <c r="R307" s="21">
        <f t="shared" ref="R307:U307" si="323">Q307</f>
        <v>15381.25</v>
      </c>
      <c r="S307" s="21">
        <f t="shared" si="323"/>
        <v>15381.25</v>
      </c>
      <c r="T307" s="21">
        <f t="shared" si="323"/>
        <v>15381.25</v>
      </c>
      <c r="U307" s="21">
        <f t="shared" si="323"/>
        <v>15381.25</v>
      </c>
      <c r="V307" s="21">
        <f t="shared" ref="V307" si="324">J307-K307-L307-M307-N307-O307-P307-Q307-R307-S307-T307-U307</f>
        <v>15381.25</v>
      </c>
      <c r="Y307" s="37"/>
    </row>
    <row r="308" spans="1:25" s="25" customFormat="1" ht="15.75">
      <c r="A308" s="22">
        <v>3</v>
      </c>
      <c r="B308" s="31" t="s">
        <v>269</v>
      </c>
      <c r="C308" s="22" t="s">
        <v>433</v>
      </c>
      <c r="D308" s="22" t="s">
        <v>12</v>
      </c>
      <c r="E308" s="22" t="s">
        <v>11</v>
      </c>
      <c r="F308" s="22"/>
      <c r="G308" s="34">
        <v>1230500</v>
      </c>
      <c r="H308" s="47">
        <v>0.15</v>
      </c>
      <c r="I308" s="47"/>
      <c r="J308" s="21">
        <f t="shared" ref="J308:J318" si="325">H308*G308</f>
        <v>184575</v>
      </c>
      <c r="K308" s="21">
        <v>15381.25</v>
      </c>
      <c r="L308" s="21">
        <v>15381.25</v>
      </c>
      <c r="M308" s="21">
        <v>15381.25</v>
      </c>
      <c r="N308" s="21">
        <v>15381.25</v>
      </c>
      <c r="O308" s="21">
        <v>15381.25</v>
      </c>
      <c r="P308" s="21">
        <v>15381.25</v>
      </c>
      <c r="Q308" s="21">
        <v>15381.25</v>
      </c>
      <c r="R308" s="21">
        <f t="shared" ref="R308:U308" si="326">Q308</f>
        <v>15381.25</v>
      </c>
      <c r="S308" s="21">
        <f t="shared" si="326"/>
        <v>15381.25</v>
      </c>
      <c r="T308" s="21">
        <f t="shared" si="326"/>
        <v>15381.25</v>
      </c>
      <c r="U308" s="21">
        <f t="shared" si="326"/>
        <v>15381.25</v>
      </c>
      <c r="V308" s="21">
        <f t="shared" ref="V308:V328" si="327">J308-K308-L308-M308-N308-O308-P308-Q308-R308-S308-T308-U308</f>
        <v>15381.25</v>
      </c>
      <c r="Y308" s="37"/>
    </row>
    <row r="309" spans="1:25" s="25" customFormat="1" ht="15.75">
      <c r="A309" s="22">
        <v>4</v>
      </c>
      <c r="B309" s="31" t="s">
        <v>280</v>
      </c>
      <c r="C309" s="22" t="s">
        <v>433</v>
      </c>
      <c r="D309" s="22" t="s">
        <v>12</v>
      </c>
      <c r="E309" s="22" t="s">
        <v>11</v>
      </c>
      <c r="F309" s="22"/>
      <c r="G309" s="34">
        <v>1230500</v>
      </c>
      <c r="H309" s="47">
        <v>0.15</v>
      </c>
      <c r="I309" s="47"/>
      <c r="J309" s="21">
        <f t="shared" si="325"/>
        <v>184575</v>
      </c>
      <c r="K309" s="21">
        <v>15381.25</v>
      </c>
      <c r="L309" s="21">
        <v>15381.25</v>
      </c>
      <c r="M309" s="21">
        <v>15381.25</v>
      </c>
      <c r="N309" s="21">
        <v>15381.25</v>
      </c>
      <c r="O309" s="21">
        <v>15381.25</v>
      </c>
      <c r="P309" s="21">
        <v>15381.25</v>
      </c>
      <c r="Q309" s="21">
        <v>15381.25</v>
      </c>
      <c r="R309" s="21">
        <f t="shared" ref="R309:U309" si="328">Q309</f>
        <v>15381.25</v>
      </c>
      <c r="S309" s="21">
        <f t="shared" si="328"/>
        <v>15381.25</v>
      </c>
      <c r="T309" s="21">
        <f t="shared" si="328"/>
        <v>15381.25</v>
      </c>
      <c r="U309" s="21">
        <f t="shared" si="328"/>
        <v>15381.25</v>
      </c>
      <c r="V309" s="21">
        <f t="shared" si="327"/>
        <v>15381.25</v>
      </c>
      <c r="Y309" s="37"/>
    </row>
    <row r="310" spans="1:25" s="25" customFormat="1" ht="15.75">
      <c r="A310" s="22">
        <v>5</v>
      </c>
      <c r="B310" s="31" t="s">
        <v>275</v>
      </c>
      <c r="C310" s="22" t="s">
        <v>433</v>
      </c>
      <c r="D310" s="22" t="s">
        <v>12</v>
      </c>
      <c r="E310" s="22" t="s">
        <v>11</v>
      </c>
      <c r="F310" s="22"/>
      <c r="G310" s="34">
        <v>1230500</v>
      </c>
      <c r="H310" s="47">
        <v>0.15</v>
      </c>
      <c r="I310" s="47"/>
      <c r="J310" s="21">
        <f t="shared" si="325"/>
        <v>184575</v>
      </c>
      <c r="K310" s="21">
        <v>15381.25</v>
      </c>
      <c r="L310" s="21">
        <v>15381.25</v>
      </c>
      <c r="M310" s="21">
        <v>15381.25</v>
      </c>
      <c r="N310" s="21">
        <v>15381.25</v>
      </c>
      <c r="O310" s="21">
        <v>15381.25</v>
      </c>
      <c r="P310" s="21">
        <v>15381.25</v>
      </c>
      <c r="Q310" s="21">
        <v>15381.25</v>
      </c>
      <c r="R310" s="21">
        <f t="shared" ref="R310:U310" si="329">Q310</f>
        <v>15381.25</v>
      </c>
      <c r="S310" s="21">
        <f t="shared" si="329"/>
        <v>15381.25</v>
      </c>
      <c r="T310" s="21">
        <f t="shared" si="329"/>
        <v>15381.25</v>
      </c>
      <c r="U310" s="21">
        <f t="shared" si="329"/>
        <v>15381.25</v>
      </c>
      <c r="V310" s="21">
        <f t="shared" si="327"/>
        <v>15381.25</v>
      </c>
      <c r="Y310" s="37"/>
    </row>
    <row r="311" spans="1:25" s="25" customFormat="1" ht="15.75">
      <c r="A311" s="22">
        <v>6</v>
      </c>
      <c r="B311" s="31" t="s">
        <v>270</v>
      </c>
      <c r="C311" s="22" t="s">
        <v>433</v>
      </c>
      <c r="D311" s="22" t="s">
        <v>12</v>
      </c>
      <c r="E311" s="22" t="s">
        <v>11</v>
      </c>
      <c r="F311" s="22"/>
      <c r="G311" s="34">
        <v>1230500</v>
      </c>
      <c r="H311" s="47">
        <v>0.15</v>
      </c>
      <c r="I311" s="47"/>
      <c r="J311" s="21">
        <f t="shared" si="325"/>
        <v>184575</v>
      </c>
      <c r="K311" s="21">
        <v>15381.25</v>
      </c>
      <c r="L311" s="21">
        <v>15381.25</v>
      </c>
      <c r="M311" s="21">
        <v>15381.25</v>
      </c>
      <c r="N311" s="21">
        <v>15381.25</v>
      </c>
      <c r="O311" s="21">
        <v>15381.25</v>
      </c>
      <c r="P311" s="21">
        <v>15381.25</v>
      </c>
      <c r="Q311" s="21">
        <v>15381.25</v>
      </c>
      <c r="R311" s="21">
        <f t="shared" ref="R311:U311" si="330">Q311</f>
        <v>15381.25</v>
      </c>
      <c r="S311" s="21">
        <f t="shared" si="330"/>
        <v>15381.25</v>
      </c>
      <c r="T311" s="21">
        <f t="shared" si="330"/>
        <v>15381.25</v>
      </c>
      <c r="U311" s="21">
        <f t="shared" si="330"/>
        <v>15381.25</v>
      </c>
      <c r="V311" s="21">
        <f t="shared" si="327"/>
        <v>15381.25</v>
      </c>
      <c r="Y311" s="37"/>
    </row>
    <row r="312" spans="1:25" s="25" customFormat="1" ht="15.75">
      <c r="A312" s="22">
        <v>7</v>
      </c>
      <c r="B312" s="31" t="s">
        <v>277</v>
      </c>
      <c r="C312" s="22" t="s">
        <v>433</v>
      </c>
      <c r="D312" s="22" t="s">
        <v>12</v>
      </c>
      <c r="E312" s="22" t="s">
        <v>11</v>
      </c>
      <c r="F312" s="22"/>
      <c r="G312" s="34">
        <v>1230500</v>
      </c>
      <c r="H312" s="47">
        <v>0.15</v>
      </c>
      <c r="I312" s="47"/>
      <c r="J312" s="21">
        <f t="shared" si="325"/>
        <v>184575</v>
      </c>
      <c r="K312" s="21">
        <v>15381.25</v>
      </c>
      <c r="L312" s="21">
        <v>15381.25</v>
      </c>
      <c r="M312" s="21">
        <v>15381.25</v>
      </c>
      <c r="N312" s="21">
        <v>15381.25</v>
      </c>
      <c r="O312" s="21">
        <v>15381.25</v>
      </c>
      <c r="P312" s="21">
        <v>15381.25</v>
      </c>
      <c r="Q312" s="21">
        <v>15381.25</v>
      </c>
      <c r="R312" s="21">
        <f t="shared" ref="R312:U312" si="331">Q312</f>
        <v>15381.25</v>
      </c>
      <c r="S312" s="21">
        <f t="shared" si="331"/>
        <v>15381.25</v>
      </c>
      <c r="T312" s="21">
        <f t="shared" si="331"/>
        <v>15381.25</v>
      </c>
      <c r="U312" s="21">
        <f t="shared" si="331"/>
        <v>15381.25</v>
      </c>
      <c r="V312" s="21">
        <f t="shared" si="327"/>
        <v>15381.25</v>
      </c>
      <c r="Y312" s="37"/>
    </row>
    <row r="313" spans="1:25" s="25" customFormat="1" ht="15.75">
      <c r="A313" s="22">
        <v>8</v>
      </c>
      <c r="B313" s="31" t="s">
        <v>273</v>
      </c>
      <c r="C313" s="22" t="s">
        <v>433</v>
      </c>
      <c r="D313" s="22" t="s">
        <v>12</v>
      </c>
      <c r="E313" s="22" t="s">
        <v>11</v>
      </c>
      <c r="F313" s="22"/>
      <c r="G313" s="34">
        <v>1230500</v>
      </c>
      <c r="H313" s="47">
        <v>0.15</v>
      </c>
      <c r="I313" s="47"/>
      <c r="J313" s="21">
        <f t="shared" si="325"/>
        <v>184575</v>
      </c>
      <c r="K313" s="21">
        <v>15381.25</v>
      </c>
      <c r="L313" s="21">
        <v>15381.25</v>
      </c>
      <c r="M313" s="21">
        <v>15381.25</v>
      </c>
      <c r="N313" s="21">
        <v>15381.25</v>
      </c>
      <c r="O313" s="21">
        <v>15381.25</v>
      </c>
      <c r="P313" s="21">
        <v>15381.25</v>
      </c>
      <c r="Q313" s="21">
        <v>15381.25</v>
      </c>
      <c r="R313" s="21">
        <f t="shared" ref="R313:U313" si="332">Q313</f>
        <v>15381.25</v>
      </c>
      <c r="S313" s="21">
        <f t="shared" si="332"/>
        <v>15381.25</v>
      </c>
      <c r="T313" s="21">
        <f t="shared" si="332"/>
        <v>15381.25</v>
      </c>
      <c r="U313" s="21">
        <f t="shared" si="332"/>
        <v>15381.25</v>
      </c>
      <c r="V313" s="21">
        <f t="shared" si="327"/>
        <v>15381.25</v>
      </c>
      <c r="Y313" s="37"/>
    </row>
    <row r="314" spans="1:25" s="25" customFormat="1" ht="15.75">
      <c r="A314" s="22">
        <v>9</v>
      </c>
      <c r="B314" s="31" t="s">
        <v>279</v>
      </c>
      <c r="C314" s="22" t="s">
        <v>433</v>
      </c>
      <c r="D314" s="22" t="s">
        <v>12</v>
      </c>
      <c r="E314" s="22" t="s">
        <v>11</v>
      </c>
      <c r="F314" s="22"/>
      <c r="G314" s="34">
        <v>1230500</v>
      </c>
      <c r="H314" s="47">
        <v>0.15</v>
      </c>
      <c r="I314" s="47"/>
      <c r="J314" s="21">
        <f t="shared" si="325"/>
        <v>184575</v>
      </c>
      <c r="K314" s="21">
        <v>15381.25</v>
      </c>
      <c r="L314" s="21">
        <v>15381.25</v>
      </c>
      <c r="M314" s="21">
        <v>15381.25</v>
      </c>
      <c r="N314" s="21">
        <v>15381.25</v>
      </c>
      <c r="O314" s="21">
        <v>15381.25</v>
      </c>
      <c r="P314" s="21">
        <v>15381.25</v>
      </c>
      <c r="Q314" s="21">
        <v>15381.25</v>
      </c>
      <c r="R314" s="21">
        <f t="shared" ref="R314:U314" si="333">Q314</f>
        <v>15381.25</v>
      </c>
      <c r="S314" s="21">
        <f t="shared" si="333"/>
        <v>15381.25</v>
      </c>
      <c r="T314" s="21">
        <f t="shared" si="333"/>
        <v>15381.25</v>
      </c>
      <c r="U314" s="21">
        <f t="shared" si="333"/>
        <v>15381.25</v>
      </c>
      <c r="V314" s="21">
        <f t="shared" si="327"/>
        <v>15381.25</v>
      </c>
      <c r="Y314" s="37"/>
    </row>
    <row r="315" spans="1:25" s="25" customFormat="1" ht="15.75">
      <c r="A315" s="22">
        <v>10</v>
      </c>
      <c r="B315" s="31" t="s">
        <v>282</v>
      </c>
      <c r="C315" s="22" t="s">
        <v>433</v>
      </c>
      <c r="D315" s="22" t="s">
        <v>12</v>
      </c>
      <c r="E315" s="22" t="s">
        <v>11</v>
      </c>
      <c r="F315" s="22"/>
      <c r="G315" s="34">
        <v>1230500</v>
      </c>
      <c r="H315" s="47">
        <v>0.15</v>
      </c>
      <c r="I315" s="47"/>
      <c r="J315" s="21">
        <f t="shared" si="325"/>
        <v>184575</v>
      </c>
      <c r="K315" s="21">
        <v>15381.25</v>
      </c>
      <c r="L315" s="21">
        <v>15381.25</v>
      </c>
      <c r="M315" s="21">
        <v>15381.25</v>
      </c>
      <c r="N315" s="21">
        <v>15381.25</v>
      </c>
      <c r="O315" s="21">
        <v>15381.25</v>
      </c>
      <c r="P315" s="21">
        <v>15381.25</v>
      </c>
      <c r="Q315" s="21">
        <v>15381.25</v>
      </c>
      <c r="R315" s="21">
        <f t="shared" ref="R315:U315" si="334">Q315</f>
        <v>15381.25</v>
      </c>
      <c r="S315" s="21">
        <f t="shared" si="334"/>
        <v>15381.25</v>
      </c>
      <c r="T315" s="21">
        <f t="shared" si="334"/>
        <v>15381.25</v>
      </c>
      <c r="U315" s="21">
        <f t="shared" si="334"/>
        <v>15381.25</v>
      </c>
      <c r="V315" s="21">
        <f t="shared" si="327"/>
        <v>15381.25</v>
      </c>
      <c r="Y315" s="37"/>
    </row>
    <row r="316" spans="1:25" s="25" customFormat="1" ht="15.75">
      <c r="A316" s="22">
        <v>11</v>
      </c>
      <c r="B316" s="31" t="s">
        <v>272</v>
      </c>
      <c r="C316" s="22" t="s">
        <v>433</v>
      </c>
      <c r="D316" s="22" t="s">
        <v>12</v>
      </c>
      <c r="E316" s="22" t="s">
        <v>11</v>
      </c>
      <c r="F316" s="22"/>
      <c r="G316" s="34">
        <v>1230500</v>
      </c>
      <c r="H316" s="47">
        <v>0.15</v>
      </c>
      <c r="I316" s="47"/>
      <c r="J316" s="21">
        <f t="shared" si="325"/>
        <v>184575</v>
      </c>
      <c r="K316" s="21">
        <v>15381.25</v>
      </c>
      <c r="L316" s="21">
        <v>15381.25</v>
      </c>
      <c r="M316" s="21">
        <v>15381.25</v>
      </c>
      <c r="N316" s="21">
        <v>15381.25</v>
      </c>
      <c r="O316" s="21">
        <v>15381.25</v>
      </c>
      <c r="P316" s="21">
        <v>15381.25</v>
      </c>
      <c r="Q316" s="21">
        <v>15381.25</v>
      </c>
      <c r="R316" s="21">
        <f t="shared" ref="R316:U316" si="335">Q316</f>
        <v>15381.25</v>
      </c>
      <c r="S316" s="21">
        <f t="shared" si="335"/>
        <v>15381.25</v>
      </c>
      <c r="T316" s="21">
        <f t="shared" si="335"/>
        <v>15381.25</v>
      </c>
      <c r="U316" s="21">
        <f t="shared" si="335"/>
        <v>15381.25</v>
      </c>
      <c r="V316" s="21">
        <f t="shared" si="327"/>
        <v>15381.25</v>
      </c>
      <c r="Y316" s="37"/>
    </row>
    <row r="317" spans="1:25" s="25" customFormat="1" ht="15.75">
      <c r="A317" s="22">
        <v>12</v>
      </c>
      <c r="B317" s="31" t="s">
        <v>278</v>
      </c>
      <c r="C317" s="22" t="s">
        <v>433</v>
      </c>
      <c r="D317" s="22" t="s">
        <v>12</v>
      </c>
      <c r="E317" s="22" t="s">
        <v>11</v>
      </c>
      <c r="F317" s="22"/>
      <c r="G317" s="34">
        <v>1230500</v>
      </c>
      <c r="H317" s="47">
        <v>0.15</v>
      </c>
      <c r="I317" s="47"/>
      <c r="J317" s="21">
        <f t="shared" si="325"/>
        <v>184575</v>
      </c>
      <c r="K317" s="21">
        <v>15381.25</v>
      </c>
      <c r="L317" s="21">
        <v>15381.25</v>
      </c>
      <c r="M317" s="21">
        <v>15381.25</v>
      </c>
      <c r="N317" s="21">
        <v>15381.25</v>
      </c>
      <c r="O317" s="21">
        <v>15381.25</v>
      </c>
      <c r="P317" s="21">
        <v>15381.25</v>
      </c>
      <c r="Q317" s="21">
        <v>15381.25</v>
      </c>
      <c r="R317" s="21">
        <f t="shared" ref="R317:U317" si="336">Q317</f>
        <v>15381.25</v>
      </c>
      <c r="S317" s="21">
        <f t="shared" si="336"/>
        <v>15381.25</v>
      </c>
      <c r="T317" s="21">
        <f t="shared" si="336"/>
        <v>15381.25</v>
      </c>
      <c r="U317" s="21">
        <f t="shared" si="336"/>
        <v>15381.25</v>
      </c>
      <c r="V317" s="21">
        <f t="shared" si="327"/>
        <v>15381.25</v>
      </c>
      <c r="Y317" s="37"/>
    </row>
    <row r="318" spans="1:25" s="25" customFormat="1" ht="15.75">
      <c r="A318" s="22">
        <v>13</v>
      </c>
      <c r="B318" s="31" t="s">
        <v>186</v>
      </c>
      <c r="C318" s="22" t="s">
        <v>433</v>
      </c>
      <c r="D318" s="22" t="s">
        <v>12</v>
      </c>
      <c r="E318" s="22" t="s">
        <v>11</v>
      </c>
      <c r="F318" s="22"/>
      <c r="G318" s="34">
        <v>1230500</v>
      </c>
      <c r="H318" s="47">
        <v>0.15</v>
      </c>
      <c r="I318" s="47"/>
      <c r="J318" s="21">
        <f t="shared" si="325"/>
        <v>184575</v>
      </c>
      <c r="K318" s="21">
        <v>15381.25</v>
      </c>
      <c r="L318" s="21">
        <v>15381.25</v>
      </c>
      <c r="M318" s="21">
        <v>15381.25</v>
      </c>
      <c r="N318" s="21">
        <v>15381.25</v>
      </c>
      <c r="O318" s="21">
        <v>15381.25</v>
      </c>
      <c r="P318" s="21">
        <v>15381.25</v>
      </c>
      <c r="Q318" s="21">
        <v>15381.25</v>
      </c>
      <c r="R318" s="21">
        <f t="shared" ref="R318:U318" si="337">Q318</f>
        <v>15381.25</v>
      </c>
      <c r="S318" s="21">
        <f t="shared" si="337"/>
        <v>15381.25</v>
      </c>
      <c r="T318" s="21">
        <f t="shared" si="337"/>
        <v>15381.25</v>
      </c>
      <c r="U318" s="21">
        <f t="shared" si="337"/>
        <v>15381.25</v>
      </c>
      <c r="V318" s="21">
        <f t="shared" si="327"/>
        <v>15381.25</v>
      </c>
      <c r="Y318" s="37"/>
    </row>
    <row r="319" spans="1:25" s="25" customFormat="1" ht="15.75">
      <c r="A319" s="22">
        <v>14</v>
      </c>
      <c r="B319" s="31" t="s">
        <v>268</v>
      </c>
      <c r="C319" s="22" t="s">
        <v>433</v>
      </c>
      <c r="D319" s="22" t="s">
        <v>12</v>
      </c>
      <c r="E319" s="22" t="s">
        <v>11</v>
      </c>
      <c r="F319" s="22"/>
      <c r="G319" s="34">
        <v>1230500</v>
      </c>
      <c r="H319" s="47">
        <v>0.72499999999999998</v>
      </c>
      <c r="I319" s="47">
        <v>2.5000000000000001E-2</v>
      </c>
      <c r="J319" s="21">
        <v>876731.5</v>
      </c>
      <c r="K319" s="21">
        <v>71779.17</v>
      </c>
      <c r="L319" s="21">
        <v>71779.17</v>
      </c>
      <c r="M319" s="21">
        <v>71779.17</v>
      </c>
      <c r="N319" s="21">
        <v>71779.17</v>
      </c>
      <c r="O319" s="21">
        <v>71779.17</v>
      </c>
      <c r="P319" s="21">
        <v>71779.17</v>
      </c>
      <c r="Q319" s="21">
        <v>71779.17</v>
      </c>
      <c r="R319" s="21">
        <f t="shared" ref="R319:R328" si="338">ROUND((J319-Q319-P319-O319-N319-M319-L319-K319)/5,2)</f>
        <v>74855.460000000006</v>
      </c>
      <c r="S319" s="21">
        <f t="shared" ref="S319:U319" si="339">R319</f>
        <v>74855.460000000006</v>
      </c>
      <c r="T319" s="21">
        <f t="shared" si="339"/>
        <v>74855.460000000006</v>
      </c>
      <c r="U319" s="21">
        <f t="shared" si="339"/>
        <v>74855.460000000006</v>
      </c>
      <c r="V319" s="21">
        <f t="shared" si="327"/>
        <v>74855.469999999812</v>
      </c>
      <c r="Y319" s="37"/>
    </row>
    <row r="320" spans="1:25" s="25" customFormat="1" ht="15.75">
      <c r="A320" s="22">
        <v>15</v>
      </c>
      <c r="B320" s="31" t="s">
        <v>276</v>
      </c>
      <c r="C320" s="22" t="s">
        <v>433</v>
      </c>
      <c r="D320" s="22" t="s">
        <v>12</v>
      </c>
      <c r="E320" s="22" t="s">
        <v>11</v>
      </c>
      <c r="F320" s="22"/>
      <c r="G320" s="34">
        <v>1230500</v>
      </c>
      <c r="H320" s="47">
        <v>0.72499999999999998</v>
      </c>
      <c r="I320" s="47">
        <v>2.5000000000000001E-2</v>
      </c>
      <c r="J320" s="21">
        <v>876731.5</v>
      </c>
      <c r="K320" s="21">
        <v>71779.17</v>
      </c>
      <c r="L320" s="21">
        <v>71779.17</v>
      </c>
      <c r="M320" s="21">
        <v>71779.17</v>
      </c>
      <c r="N320" s="21">
        <v>71779.17</v>
      </c>
      <c r="O320" s="21">
        <v>71779.17</v>
      </c>
      <c r="P320" s="21">
        <v>71779.17</v>
      </c>
      <c r="Q320" s="21">
        <v>71779.17</v>
      </c>
      <c r="R320" s="21">
        <f t="shared" si="338"/>
        <v>74855.460000000006</v>
      </c>
      <c r="S320" s="21">
        <f t="shared" ref="S320:U320" si="340">R320</f>
        <v>74855.460000000006</v>
      </c>
      <c r="T320" s="21">
        <f t="shared" si="340"/>
        <v>74855.460000000006</v>
      </c>
      <c r="U320" s="21">
        <f t="shared" si="340"/>
        <v>74855.460000000006</v>
      </c>
      <c r="V320" s="21">
        <f t="shared" si="327"/>
        <v>74855.469999999812</v>
      </c>
      <c r="Y320" s="37"/>
    </row>
    <row r="321" spans="1:25" s="25" customFormat="1" ht="15.75">
      <c r="A321" s="22">
        <v>16</v>
      </c>
      <c r="B321" s="31" t="s">
        <v>274</v>
      </c>
      <c r="C321" s="22" t="s">
        <v>433</v>
      </c>
      <c r="D321" s="22" t="s">
        <v>12</v>
      </c>
      <c r="E321" s="22" t="s">
        <v>11</v>
      </c>
      <c r="F321" s="22"/>
      <c r="G321" s="34">
        <v>1230500</v>
      </c>
      <c r="H321" s="47">
        <v>0.72499999999999998</v>
      </c>
      <c r="I321" s="47">
        <v>2.5000000000000001E-2</v>
      </c>
      <c r="J321" s="21">
        <v>876731.5</v>
      </c>
      <c r="K321" s="21">
        <v>71779.17</v>
      </c>
      <c r="L321" s="21">
        <v>71779.17</v>
      </c>
      <c r="M321" s="21">
        <v>71779.17</v>
      </c>
      <c r="N321" s="21">
        <v>71779.17</v>
      </c>
      <c r="O321" s="21">
        <v>71779.17</v>
      </c>
      <c r="P321" s="21">
        <v>71779.17</v>
      </c>
      <c r="Q321" s="21">
        <v>71779.17</v>
      </c>
      <c r="R321" s="21">
        <f t="shared" si="338"/>
        <v>74855.460000000006</v>
      </c>
      <c r="S321" s="21">
        <f t="shared" ref="S321:U321" si="341">R321</f>
        <v>74855.460000000006</v>
      </c>
      <c r="T321" s="21">
        <f t="shared" si="341"/>
        <v>74855.460000000006</v>
      </c>
      <c r="U321" s="21">
        <f t="shared" si="341"/>
        <v>74855.460000000006</v>
      </c>
      <c r="V321" s="21">
        <f t="shared" si="327"/>
        <v>74855.469999999812</v>
      </c>
      <c r="Y321" s="37"/>
    </row>
    <row r="322" spans="1:25" s="25" customFormat="1" ht="15.75">
      <c r="A322" s="22">
        <v>17</v>
      </c>
      <c r="B322" s="31" t="s">
        <v>283</v>
      </c>
      <c r="C322" s="22" t="s">
        <v>433</v>
      </c>
      <c r="D322" s="22" t="s">
        <v>12</v>
      </c>
      <c r="E322" s="22" t="s">
        <v>11</v>
      </c>
      <c r="F322" s="22"/>
      <c r="G322" s="34">
        <v>1230500</v>
      </c>
      <c r="H322" s="47">
        <v>0.72499999999999998</v>
      </c>
      <c r="I322" s="47">
        <v>2.5000000000000001E-2</v>
      </c>
      <c r="J322" s="21">
        <v>876731.5</v>
      </c>
      <c r="K322" s="21">
        <v>71779.17</v>
      </c>
      <c r="L322" s="21">
        <v>71779.17</v>
      </c>
      <c r="M322" s="21">
        <v>71779.17</v>
      </c>
      <c r="N322" s="21">
        <v>71779.17</v>
      </c>
      <c r="O322" s="21">
        <v>71779.17</v>
      </c>
      <c r="P322" s="21">
        <v>71779.17</v>
      </c>
      <c r="Q322" s="21">
        <v>71779.17</v>
      </c>
      <c r="R322" s="21">
        <f t="shared" si="338"/>
        <v>74855.460000000006</v>
      </c>
      <c r="S322" s="21">
        <f t="shared" ref="S322:U322" si="342">R322</f>
        <v>74855.460000000006</v>
      </c>
      <c r="T322" s="21">
        <f t="shared" si="342"/>
        <v>74855.460000000006</v>
      </c>
      <c r="U322" s="21">
        <f t="shared" si="342"/>
        <v>74855.460000000006</v>
      </c>
      <c r="V322" s="21">
        <f t="shared" si="327"/>
        <v>74855.469999999812</v>
      </c>
      <c r="Y322" s="37"/>
    </row>
    <row r="323" spans="1:25" s="25" customFormat="1" ht="15.75">
      <c r="A323" s="22">
        <v>18</v>
      </c>
      <c r="B323" s="31" t="s">
        <v>284</v>
      </c>
      <c r="C323" s="22" t="s">
        <v>433</v>
      </c>
      <c r="D323" s="22" t="s">
        <v>12</v>
      </c>
      <c r="E323" s="22" t="s">
        <v>11</v>
      </c>
      <c r="F323" s="22"/>
      <c r="G323" s="34">
        <v>1230500</v>
      </c>
      <c r="H323" s="47">
        <v>0.72499999999999998</v>
      </c>
      <c r="I323" s="47">
        <v>2.5000000000000001E-2</v>
      </c>
      <c r="J323" s="21">
        <v>876731.5</v>
      </c>
      <c r="K323" s="21">
        <v>71779.17</v>
      </c>
      <c r="L323" s="21">
        <v>71779.17</v>
      </c>
      <c r="M323" s="21">
        <v>71779.17</v>
      </c>
      <c r="N323" s="21">
        <v>71779.17</v>
      </c>
      <c r="O323" s="21">
        <v>71779.17</v>
      </c>
      <c r="P323" s="21">
        <v>71779.17</v>
      </c>
      <c r="Q323" s="21">
        <v>71779.17</v>
      </c>
      <c r="R323" s="21">
        <f t="shared" si="338"/>
        <v>74855.460000000006</v>
      </c>
      <c r="S323" s="21">
        <f t="shared" ref="S323:U323" si="343">R323</f>
        <v>74855.460000000006</v>
      </c>
      <c r="T323" s="21">
        <f t="shared" si="343"/>
        <v>74855.460000000006</v>
      </c>
      <c r="U323" s="21">
        <f t="shared" si="343"/>
        <v>74855.460000000006</v>
      </c>
      <c r="V323" s="21">
        <f t="shared" si="327"/>
        <v>74855.469999999812</v>
      </c>
      <c r="Y323" s="37"/>
    </row>
    <row r="324" spans="1:25" s="25" customFormat="1" ht="15.75">
      <c r="A324" s="22">
        <v>19</v>
      </c>
      <c r="B324" s="31" t="s">
        <v>271</v>
      </c>
      <c r="C324" s="22" t="s">
        <v>433</v>
      </c>
      <c r="D324" s="22" t="s">
        <v>12</v>
      </c>
      <c r="E324" s="22" t="s">
        <v>11</v>
      </c>
      <c r="F324" s="22"/>
      <c r="G324" s="34">
        <v>1230500</v>
      </c>
      <c r="H324" s="47">
        <v>0.72499999999999998</v>
      </c>
      <c r="I324" s="47">
        <v>2.5000000000000001E-2</v>
      </c>
      <c r="J324" s="21">
        <v>876731.5</v>
      </c>
      <c r="K324" s="21">
        <v>71779.17</v>
      </c>
      <c r="L324" s="21">
        <v>71779.17</v>
      </c>
      <c r="M324" s="21">
        <v>71779.17</v>
      </c>
      <c r="N324" s="21">
        <v>71779.17</v>
      </c>
      <c r="O324" s="21">
        <v>71779.17</v>
      </c>
      <c r="P324" s="21">
        <v>71779.17</v>
      </c>
      <c r="Q324" s="21">
        <v>71779.17</v>
      </c>
      <c r="R324" s="21">
        <f t="shared" si="338"/>
        <v>74855.460000000006</v>
      </c>
      <c r="S324" s="21">
        <f t="shared" ref="S324:U324" si="344">R324</f>
        <v>74855.460000000006</v>
      </c>
      <c r="T324" s="21">
        <f t="shared" si="344"/>
        <v>74855.460000000006</v>
      </c>
      <c r="U324" s="21">
        <f t="shared" si="344"/>
        <v>74855.460000000006</v>
      </c>
      <c r="V324" s="21">
        <f t="shared" si="327"/>
        <v>74855.469999999812</v>
      </c>
      <c r="Y324" s="37"/>
    </row>
    <row r="325" spans="1:25" s="25" customFormat="1" ht="15.75">
      <c r="A325" s="22">
        <v>20</v>
      </c>
      <c r="B325" s="31" t="s">
        <v>285</v>
      </c>
      <c r="C325" s="22" t="s">
        <v>432</v>
      </c>
      <c r="D325" s="22" t="s">
        <v>12</v>
      </c>
      <c r="E325" s="22" t="s">
        <v>11</v>
      </c>
      <c r="F325" s="22"/>
      <c r="G325" s="34">
        <v>2907100</v>
      </c>
      <c r="H325" s="47">
        <v>0.52500000000000002</v>
      </c>
      <c r="I325" s="47">
        <v>2.5000000000000001E-2</v>
      </c>
      <c r="J325" s="21">
        <v>1489888.5</v>
      </c>
      <c r="K325" s="21">
        <v>121129.17</v>
      </c>
      <c r="L325" s="21">
        <v>121129.17</v>
      </c>
      <c r="M325" s="21">
        <v>121129.17</v>
      </c>
      <c r="N325" s="21">
        <v>121129.17</v>
      </c>
      <c r="O325" s="21">
        <v>121129.17</v>
      </c>
      <c r="P325" s="21">
        <v>121129.17</v>
      </c>
      <c r="Q325" s="21">
        <v>121129.17</v>
      </c>
      <c r="R325" s="21">
        <f>ROUND((J325-Q325-P325-O325-N325-M325-L325-K325)/5,2)</f>
        <v>128396.86</v>
      </c>
      <c r="S325" s="21">
        <f t="shared" ref="S325:U325" si="345">R325</f>
        <v>128396.86</v>
      </c>
      <c r="T325" s="21">
        <f t="shared" si="345"/>
        <v>128396.86</v>
      </c>
      <c r="U325" s="21">
        <f t="shared" si="345"/>
        <v>128396.86</v>
      </c>
      <c r="V325" s="21">
        <f>J325-K325-L325-M325-N325-O325-P325-Q325-R325-S325-T325-U325</f>
        <v>128396.8700000001</v>
      </c>
      <c r="Y325" s="37"/>
    </row>
    <row r="326" spans="1:25" s="25" customFormat="1" ht="15.75">
      <c r="A326" s="22">
        <v>21</v>
      </c>
      <c r="B326" s="31" t="s">
        <v>287</v>
      </c>
      <c r="C326" s="36" t="s">
        <v>54</v>
      </c>
      <c r="D326" s="22" t="s">
        <v>11</v>
      </c>
      <c r="E326" s="22" t="s">
        <v>11</v>
      </c>
      <c r="F326" s="22" t="s">
        <v>12</v>
      </c>
      <c r="G326" s="34">
        <v>2907100</v>
      </c>
      <c r="H326" s="47">
        <v>0.27500000000000002</v>
      </c>
      <c r="I326" s="47">
        <v>2.5000000000000001E-2</v>
      </c>
      <c r="J326" s="21">
        <v>690436.5</v>
      </c>
      <c r="K326" s="21">
        <v>36338.75</v>
      </c>
      <c r="L326" s="21">
        <v>36338.75</v>
      </c>
      <c r="M326" s="21">
        <v>36338.75</v>
      </c>
      <c r="N326" s="21">
        <v>60564.639999999999</v>
      </c>
      <c r="O326" s="21">
        <v>60564.639999999999</v>
      </c>
      <c r="P326" s="21">
        <v>60564.639999999999</v>
      </c>
      <c r="Q326" s="21">
        <v>60564.639999999999</v>
      </c>
      <c r="R326" s="21">
        <f t="shared" si="338"/>
        <v>67832.34</v>
      </c>
      <c r="S326" s="21">
        <f t="shared" ref="S326:U326" si="346">R326</f>
        <v>67832.34</v>
      </c>
      <c r="T326" s="21">
        <f t="shared" si="346"/>
        <v>67832.34</v>
      </c>
      <c r="U326" s="21">
        <f t="shared" si="346"/>
        <v>67832.34</v>
      </c>
      <c r="V326" s="21">
        <f t="shared" si="327"/>
        <v>67832.329999999987</v>
      </c>
      <c r="Y326" s="37"/>
    </row>
    <row r="327" spans="1:25" s="25" customFormat="1" ht="15.75">
      <c r="A327" s="22">
        <v>22</v>
      </c>
      <c r="B327" s="31" t="s">
        <v>134</v>
      </c>
      <c r="C327" s="36" t="s">
        <v>54</v>
      </c>
      <c r="D327" s="22" t="s">
        <v>11</v>
      </c>
      <c r="E327" s="22" t="s">
        <v>11</v>
      </c>
      <c r="F327" s="22" t="s">
        <v>12</v>
      </c>
      <c r="G327" s="34">
        <v>2907100</v>
      </c>
      <c r="H327" s="47">
        <v>0.67500000000000004</v>
      </c>
      <c r="I327" s="47">
        <v>2.5000000000000001E-2</v>
      </c>
      <c r="J327" s="21">
        <v>1925953.5</v>
      </c>
      <c r="K327" s="21">
        <v>157467.92000000001</v>
      </c>
      <c r="L327" s="21">
        <v>157467.92000000001</v>
      </c>
      <c r="M327" s="21">
        <v>157467.92000000001</v>
      </c>
      <c r="N327" s="21">
        <v>157467.92000000001</v>
      </c>
      <c r="O327" s="21">
        <v>157467.92000000001</v>
      </c>
      <c r="P327" s="21">
        <v>157467.92000000001</v>
      </c>
      <c r="Q327" s="21">
        <v>157467.92000000001</v>
      </c>
      <c r="R327" s="21">
        <f t="shared" si="338"/>
        <v>164735.60999999999</v>
      </c>
      <c r="S327" s="21">
        <f t="shared" ref="S327:U327" si="347">R327</f>
        <v>164735.60999999999</v>
      </c>
      <c r="T327" s="21">
        <f t="shared" si="347"/>
        <v>164735.60999999999</v>
      </c>
      <c r="U327" s="21">
        <f t="shared" si="347"/>
        <v>164735.60999999999</v>
      </c>
      <c r="V327" s="21">
        <f t="shared" si="327"/>
        <v>164735.62000000034</v>
      </c>
      <c r="Y327" s="37"/>
    </row>
    <row r="328" spans="1:25" s="25" customFormat="1" ht="15.75">
      <c r="A328" s="22">
        <v>23</v>
      </c>
      <c r="B328" s="31" t="s">
        <v>286</v>
      </c>
      <c r="C328" s="36" t="s">
        <v>54</v>
      </c>
      <c r="D328" s="22" t="s">
        <v>11</v>
      </c>
      <c r="E328" s="22" t="s">
        <v>11</v>
      </c>
      <c r="F328" s="22" t="s">
        <v>12</v>
      </c>
      <c r="G328" s="34">
        <v>2907100</v>
      </c>
      <c r="H328" s="47">
        <v>0.67500000000000004</v>
      </c>
      <c r="I328" s="47">
        <v>2.5000000000000001E-2</v>
      </c>
      <c r="J328" s="21">
        <v>1925953.5</v>
      </c>
      <c r="K328" s="21">
        <v>157467.92000000001</v>
      </c>
      <c r="L328" s="21">
        <v>157467.92000000001</v>
      </c>
      <c r="M328" s="21">
        <v>157467.92000000001</v>
      </c>
      <c r="N328" s="21">
        <v>157467.92000000001</v>
      </c>
      <c r="O328" s="21">
        <v>157467.92000000001</v>
      </c>
      <c r="P328" s="21">
        <v>157467.92000000001</v>
      </c>
      <c r="Q328" s="21">
        <v>157467.92000000001</v>
      </c>
      <c r="R328" s="21">
        <f t="shared" si="338"/>
        <v>164735.60999999999</v>
      </c>
      <c r="S328" s="21">
        <f t="shared" ref="S328:U328" si="348">R328</f>
        <v>164735.60999999999</v>
      </c>
      <c r="T328" s="21">
        <f t="shared" si="348"/>
        <v>164735.60999999999</v>
      </c>
      <c r="U328" s="21">
        <f t="shared" si="348"/>
        <v>164735.60999999999</v>
      </c>
      <c r="V328" s="21">
        <f t="shared" si="327"/>
        <v>164735.62000000034</v>
      </c>
      <c r="Y328" s="37"/>
    </row>
    <row r="329" spans="1:25" ht="16.5" customHeight="1">
      <c r="A329" s="15">
        <v>23</v>
      </c>
      <c r="B329" s="6" t="s">
        <v>25</v>
      </c>
      <c r="C329" s="12"/>
      <c r="D329" s="12"/>
      <c r="E329" s="12"/>
      <c r="F329" s="12"/>
      <c r="G329" s="8"/>
      <c r="H329" s="8"/>
      <c r="I329" s="48"/>
      <c r="J329" s="9">
        <f>SUM(J306:J328)</f>
        <v>13861290</v>
      </c>
      <c r="K329" s="9">
        <f>SUM(K306:K328)</f>
        <v>1159432.9500000002</v>
      </c>
      <c r="L329" s="9">
        <f t="shared" ref="L329:U329" si="349">SUM(L306:L328)</f>
        <v>1159432.9500000002</v>
      </c>
      <c r="M329" s="9">
        <f t="shared" si="349"/>
        <v>1159432.9500000002</v>
      </c>
      <c r="N329" s="9">
        <f t="shared" si="349"/>
        <v>1127260.9500000002</v>
      </c>
      <c r="O329" s="9">
        <f t="shared" si="349"/>
        <v>1127260.9500000002</v>
      </c>
      <c r="P329" s="9">
        <f t="shared" si="349"/>
        <v>1127260.9500000002</v>
      </c>
      <c r="Q329" s="9">
        <f t="shared" si="349"/>
        <v>1127260.9500000002</v>
      </c>
      <c r="R329" s="9">
        <f t="shared" si="349"/>
        <v>1174789.46</v>
      </c>
      <c r="S329" s="9">
        <f t="shared" si="349"/>
        <v>1174789.46</v>
      </c>
      <c r="T329" s="9">
        <f t="shared" si="349"/>
        <v>1174789.46</v>
      </c>
      <c r="U329" s="9">
        <f t="shared" si="349"/>
        <v>1174789.46</v>
      </c>
      <c r="V329" s="9">
        <f>SUM(V306:V328)</f>
        <v>1174789.5099999998</v>
      </c>
      <c r="W329" s="25"/>
      <c r="X329" s="25"/>
      <c r="Y329" s="37"/>
    </row>
    <row r="330" spans="1:25" ht="24.95" customHeight="1">
      <c r="A330" s="64" t="s">
        <v>288</v>
      </c>
      <c r="B330" s="65"/>
      <c r="C330" s="65"/>
      <c r="D330" s="65"/>
      <c r="E330" s="65"/>
      <c r="F330" s="65"/>
      <c r="G330" s="65"/>
      <c r="H330" s="65"/>
      <c r="I330" s="65"/>
      <c r="J330" s="65"/>
      <c r="K330" s="66"/>
      <c r="L330" s="44"/>
      <c r="W330" s="25"/>
      <c r="X330" s="25"/>
      <c r="Y330" s="37"/>
    </row>
    <row r="331" spans="1:25" s="25" customFormat="1" ht="15.75">
      <c r="A331" s="22">
        <v>1</v>
      </c>
      <c r="B331" s="31" t="s">
        <v>379</v>
      </c>
      <c r="C331" s="22" t="s">
        <v>433</v>
      </c>
      <c r="D331" s="22" t="s">
        <v>12</v>
      </c>
      <c r="E331" s="22" t="s">
        <v>11</v>
      </c>
      <c r="F331" s="22"/>
      <c r="G331" s="34">
        <v>1230500</v>
      </c>
      <c r="H331" s="47">
        <v>0.52500000000000002</v>
      </c>
      <c r="I331" s="47">
        <v>2.5000000000000001E-2</v>
      </c>
      <c r="J331" s="21">
        <v>630631.5</v>
      </c>
      <c r="K331" s="21">
        <v>51270.83</v>
      </c>
      <c r="L331" s="21">
        <v>51270.83</v>
      </c>
      <c r="M331" s="21">
        <v>51270.83</v>
      </c>
      <c r="N331" s="21">
        <v>51270.83</v>
      </c>
      <c r="O331" s="21">
        <v>51270.83</v>
      </c>
      <c r="P331" s="21">
        <v>51270.83</v>
      </c>
      <c r="Q331" s="21">
        <v>51270.83</v>
      </c>
      <c r="R331" s="21">
        <f t="shared" ref="R331:R361" si="350">ROUND((J331-Q331-P331-O331-N331-M331-L331-K331)/5,2)</f>
        <v>54347.14</v>
      </c>
      <c r="S331" s="21">
        <f t="shared" ref="S331:U331" si="351">R331</f>
        <v>54347.14</v>
      </c>
      <c r="T331" s="21">
        <f t="shared" si="351"/>
        <v>54347.14</v>
      </c>
      <c r="U331" s="21">
        <f t="shared" si="351"/>
        <v>54347.14</v>
      </c>
      <c r="V331" s="21">
        <f>J331-K331-L331-M331-N331-O331-P331-Q331-R331-S331-T331-U331</f>
        <v>54347.129999999976</v>
      </c>
      <c r="Y331" s="37"/>
    </row>
    <row r="332" spans="1:25" s="25" customFormat="1" ht="15.75">
      <c r="A332" s="22">
        <v>2</v>
      </c>
      <c r="B332" s="31" t="s">
        <v>289</v>
      </c>
      <c r="C332" s="22" t="s">
        <v>433</v>
      </c>
      <c r="D332" s="22" t="s">
        <v>12</v>
      </c>
      <c r="E332" s="22" t="s">
        <v>11</v>
      </c>
      <c r="F332" s="22"/>
      <c r="G332" s="34">
        <v>1230500</v>
      </c>
      <c r="H332" s="47">
        <v>0.52500000000000002</v>
      </c>
      <c r="I332" s="47">
        <v>2.5000000000000001E-2</v>
      </c>
      <c r="J332" s="21">
        <v>630631.5</v>
      </c>
      <c r="K332" s="21">
        <v>51270.83</v>
      </c>
      <c r="L332" s="21">
        <v>51270.83</v>
      </c>
      <c r="M332" s="21">
        <v>51270.83</v>
      </c>
      <c r="N332" s="21">
        <v>51270.83</v>
      </c>
      <c r="O332" s="21">
        <v>51270.83</v>
      </c>
      <c r="P332" s="21">
        <v>51270.83</v>
      </c>
      <c r="Q332" s="21">
        <v>51270.83</v>
      </c>
      <c r="R332" s="21">
        <f t="shared" si="350"/>
        <v>54347.14</v>
      </c>
      <c r="S332" s="21">
        <f t="shared" ref="S332:U332" si="352">R332</f>
        <v>54347.14</v>
      </c>
      <c r="T332" s="21">
        <f t="shared" si="352"/>
        <v>54347.14</v>
      </c>
      <c r="U332" s="21">
        <f t="shared" si="352"/>
        <v>54347.14</v>
      </c>
      <c r="V332" s="21">
        <f t="shared" ref="V332:V361" si="353">J332-K332-L332-M332-N332-O332-P332-Q332-R332-S332-T332-U332</f>
        <v>54347.129999999976</v>
      </c>
      <c r="Y332" s="37"/>
    </row>
    <row r="333" spans="1:25" s="25" customFormat="1" ht="15.75">
      <c r="A333" s="22">
        <v>3</v>
      </c>
      <c r="B333" s="31" t="s">
        <v>291</v>
      </c>
      <c r="C333" s="22" t="s">
        <v>433</v>
      </c>
      <c r="D333" s="22" t="s">
        <v>12</v>
      </c>
      <c r="E333" s="22" t="s">
        <v>11</v>
      </c>
      <c r="F333" s="22"/>
      <c r="G333" s="34">
        <v>1230500</v>
      </c>
      <c r="H333" s="47">
        <v>0.52500000000000002</v>
      </c>
      <c r="I333" s="47">
        <v>2.5000000000000001E-2</v>
      </c>
      <c r="J333" s="21">
        <v>630631.5</v>
      </c>
      <c r="K333" s="21">
        <v>51270.83</v>
      </c>
      <c r="L333" s="21">
        <v>51270.83</v>
      </c>
      <c r="M333" s="21">
        <v>51270.83</v>
      </c>
      <c r="N333" s="21">
        <v>51270.83</v>
      </c>
      <c r="O333" s="21">
        <v>51270.83</v>
      </c>
      <c r="P333" s="21">
        <v>51270.83</v>
      </c>
      <c r="Q333" s="21">
        <v>51270.83</v>
      </c>
      <c r="R333" s="21">
        <f t="shared" si="350"/>
        <v>54347.14</v>
      </c>
      <c r="S333" s="21">
        <f t="shared" ref="S333:U333" si="354">R333</f>
        <v>54347.14</v>
      </c>
      <c r="T333" s="21">
        <f t="shared" si="354"/>
        <v>54347.14</v>
      </c>
      <c r="U333" s="21">
        <f t="shared" si="354"/>
        <v>54347.14</v>
      </c>
      <c r="V333" s="21">
        <f t="shared" si="353"/>
        <v>54347.129999999976</v>
      </c>
      <c r="Y333" s="37"/>
    </row>
    <row r="334" spans="1:25" s="25" customFormat="1" ht="15.75">
      <c r="A334" s="22">
        <v>4</v>
      </c>
      <c r="B334" s="31" t="s">
        <v>292</v>
      </c>
      <c r="C334" s="22" t="s">
        <v>433</v>
      </c>
      <c r="D334" s="22" t="s">
        <v>12</v>
      </c>
      <c r="E334" s="22" t="s">
        <v>11</v>
      </c>
      <c r="F334" s="22"/>
      <c r="G334" s="34">
        <v>1230500</v>
      </c>
      <c r="H334" s="47">
        <v>0.52500000000000002</v>
      </c>
      <c r="I334" s="47">
        <v>2.5000000000000001E-2</v>
      </c>
      <c r="J334" s="21">
        <v>630631.5</v>
      </c>
      <c r="K334" s="21">
        <v>51270.83</v>
      </c>
      <c r="L334" s="21">
        <v>51270.83</v>
      </c>
      <c r="M334" s="21">
        <v>51270.83</v>
      </c>
      <c r="N334" s="21">
        <v>51270.83</v>
      </c>
      <c r="O334" s="21">
        <v>51270.83</v>
      </c>
      <c r="P334" s="21">
        <v>51270.83</v>
      </c>
      <c r="Q334" s="21">
        <v>51270.83</v>
      </c>
      <c r="R334" s="21">
        <f t="shared" si="350"/>
        <v>54347.14</v>
      </c>
      <c r="S334" s="21">
        <f t="shared" ref="S334:U334" si="355">R334</f>
        <v>54347.14</v>
      </c>
      <c r="T334" s="21">
        <f t="shared" si="355"/>
        <v>54347.14</v>
      </c>
      <c r="U334" s="21">
        <f t="shared" si="355"/>
        <v>54347.14</v>
      </c>
      <c r="V334" s="21">
        <f t="shared" si="353"/>
        <v>54347.129999999976</v>
      </c>
      <c r="Y334" s="37"/>
    </row>
    <row r="335" spans="1:25" s="25" customFormat="1" ht="15.75">
      <c r="A335" s="22">
        <v>5</v>
      </c>
      <c r="B335" s="31" t="s">
        <v>290</v>
      </c>
      <c r="C335" s="22" t="s">
        <v>433</v>
      </c>
      <c r="D335" s="22" t="s">
        <v>12</v>
      </c>
      <c r="E335" s="22" t="s">
        <v>11</v>
      </c>
      <c r="F335" s="22"/>
      <c r="G335" s="34">
        <v>1230500</v>
      </c>
      <c r="H335" s="47">
        <v>0.52500000000000002</v>
      </c>
      <c r="I335" s="47">
        <v>2.5000000000000001E-2</v>
      </c>
      <c r="J335" s="21">
        <v>630631.5</v>
      </c>
      <c r="K335" s="21">
        <v>51270.83</v>
      </c>
      <c r="L335" s="21">
        <v>51270.83</v>
      </c>
      <c r="M335" s="21">
        <v>51270.83</v>
      </c>
      <c r="N335" s="21">
        <v>51270.83</v>
      </c>
      <c r="O335" s="21">
        <v>51270.83</v>
      </c>
      <c r="P335" s="21">
        <v>51270.83</v>
      </c>
      <c r="Q335" s="21">
        <v>51270.83</v>
      </c>
      <c r="R335" s="21">
        <f t="shared" si="350"/>
        <v>54347.14</v>
      </c>
      <c r="S335" s="21">
        <f t="shared" ref="S335:U335" si="356">R335</f>
        <v>54347.14</v>
      </c>
      <c r="T335" s="21">
        <f t="shared" si="356"/>
        <v>54347.14</v>
      </c>
      <c r="U335" s="21">
        <f t="shared" si="356"/>
        <v>54347.14</v>
      </c>
      <c r="V335" s="21">
        <f t="shared" si="353"/>
        <v>54347.129999999976</v>
      </c>
      <c r="Y335" s="37"/>
    </row>
    <row r="336" spans="1:25" s="25" customFormat="1" ht="15.75">
      <c r="A336" s="22">
        <v>6</v>
      </c>
      <c r="B336" s="31" t="s">
        <v>59</v>
      </c>
      <c r="C336" s="22" t="s">
        <v>433</v>
      </c>
      <c r="D336" s="22" t="s">
        <v>12</v>
      </c>
      <c r="E336" s="22" t="s">
        <v>11</v>
      </c>
      <c r="F336" s="22"/>
      <c r="G336" s="34">
        <v>1230500</v>
      </c>
      <c r="H336" s="47">
        <v>0.52500000000000002</v>
      </c>
      <c r="I336" s="47">
        <v>2.5000000000000001E-2</v>
      </c>
      <c r="J336" s="21">
        <v>630631.5</v>
      </c>
      <c r="K336" s="21">
        <v>51270.83</v>
      </c>
      <c r="L336" s="21">
        <v>51270.83</v>
      </c>
      <c r="M336" s="21">
        <v>51270.83</v>
      </c>
      <c r="N336" s="21">
        <v>51270.83</v>
      </c>
      <c r="O336" s="21">
        <v>51270.83</v>
      </c>
      <c r="P336" s="21">
        <v>51270.83</v>
      </c>
      <c r="Q336" s="21">
        <v>51270.83</v>
      </c>
      <c r="R336" s="21">
        <f t="shared" si="350"/>
        <v>54347.14</v>
      </c>
      <c r="S336" s="21">
        <f t="shared" ref="S336:U336" si="357">R336</f>
        <v>54347.14</v>
      </c>
      <c r="T336" s="21">
        <f t="shared" si="357"/>
        <v>54347.14</v>
      </c>
      <c r="U336" s="21">
        <f t="shared" si="357"/>
        <v>54347.14</v>
      </c>
      <c r="V336" s="21">
        <f t="shared" si="353"/>
        <v>54347.129999999976</v>
      </c>
      <c r="Y336" s="37"/>
    </row>
    <row r="337" spans="1:25" s="25" customFormat="1" ht="15.75">
      <c r="A337" s="22">
        <v>7</v>
      </c>
      <c r="B337" s="31" t="s">
        <v>371</v>
      </c>
      <c r="C337" s="22" t="s">
        <v>433</v>
      </c>
      <c r="D337" s="22" t="s">
        <v>12</v>
      </c>
      <c r="E337" s="22" t="s">
        <v>11</v>
      </c>
      <c r="F337" s="22"/>
      <c r="G337" s="34">
        <v>1230500</v>
      </c>
      <c r="H337" s="47">
        <v>0.52500000000000002</v>
      </c>
      <c r="I337" s="47">
        <v>2.5000000000000001E-2</v>
      </c>
      <c r="J337" s="21">
        <v>630631.5</v>
      </c>
      <c r="K337" s="21">
        <v>51270.83</v>
      </c>
      <c r="L337" s="21">
        <v>51270.83</v>
      </c>
      <c r="M337" s="21">
        <v>51270.83</v>
      </c>
      <c r="N337" s="21">
        <v>51270.83</v>
      </c>
      <c r="O337" s="21">
        <v>51270.83</v>
      </c>
      <c r="P337" s="21">
        <v>51270.83</v>
      </c>
      <c r="Q337" s="21">
        <v>51270.83</v>
      </c>
      <c r="R337" s="21">
        <f t="shared" si="350"/>
        <v>54347.14</v>
      </c>
      <c r="S337" s="21">
        <f t="shared" ref="S337:U337" si="358">R337</f>
        <v>54347.14</v>
      </c>
      <c r="T337" s="21">
        <f t="shared" si="358"/>
        <v>54347.14</v>
      </c>
      <c r="U337" s="21">
        <f t="shared" si="358"/>
        <v>54347.14</v>
      </c>
      <c r="V337" s="21">
        <f t="shared" si="353"/>
        <v>54347.129999999976</v>
      </c>
      <c r="Y337" s="37"/>
    </row>
    <row r="338" spans="1:25" s="40" customFormat="1" ht="15.75">
      <c r="A338" s="22">
        <v>8</v>
      </c>
      <c r="B338" s="10" t="s">
        <v>368</v>
      </c>
      <c r="C338" s="22" t="s">
        <v>433</v>
      </c>
      <c r="D338" s="4" t="s">
        <v>12</v>
      </c>
      <c r="E338" s="4" t="s">
        <v>11</v>
      </c>
      <c r="F338" s="4"/>
      <c r="G338" s="34">
        <v>1230500</v>
      </c>
      <c r="H338" s="47">
        <v>0.52500000000000002</v>
      </c>
      <c r="I338" s="47">
        <v>2.5000000000000001E-2</v>
      </c>
      <c r="J338" s="21">
        <v>630631.5</v>
      </c>
      <c r="K338" s="21">
        <v>51270.83</v>
      </c>
      <c r="L338" s="21">
        <v>51270.83</v>
      </c>
      <c r="M338" s="21">
        <v>51270.83</v>
      </c>
      <c r="N338" s="21">
        <v>51270.83</v>
      </c>
      <c r="O338" s="21">
        <v>51270.83</v>
      </c>
      <c r="P338" s="21">
        <v>51270.83</v>
      </c>
      <c r="Q338" s="21">
        <v>51270.83</v>
      </c>
      <c r="R338" s="21">
        <f t="shared" si="350"/>
        <v>54347.14</v>
      </c>
      <c r="S338" s="21">
        <f t="shared" ref="S338:U338" si="359">R338</f>
        <v>54347.14</v>
      </c>
      <c r="T338" s="21">
        <f t="shared" si="359"/>
        <v>54347.14</v>
      </c>
      <c r="U338" s="21">
        <f t="shared" si="359"/>
        <v>54347.14</v>
      </c>
      <c r="V338" s="21">
        <f>J338-K338-L338-M338-N338-O338-P338-Q338-R338-S338-T338-U338</f>
        <v>54347.129999999976</v>
      </c>
      <c r="Y338" s="41"/>
    </row>
    <row r="339" spans="1:25" s="25" customFormat="1" ht="15.75">
      <c r="A339" s="22">
        <v>9</v>
      </c>
      <c r="B339" s="31" t="s">
        <v>378</v>
      </c>
      <c r="C339" s="22" t="s">
        <v>433</v>
      </c>
      <c r="D339" s="22" t="s">
        <v>12</v>
      </c>
      <c r="E339" s="22" t="s">
        <v>11</v>
      </c>
      <c r="F339" s="22"/>
      <c r="G339" s="34">
        <v>1230500</v>
      </c>
      <c r="H339" s="47">
        <v>0.7</v>
      </c>
      <c r="I339" s="47"/>
      <c r="J339" s="21">
        <v>861350</v>
      </c>
      <c r="K339" s="21">
        <v>71779.17</v>
      </c>
      <c r="L339" s="21">
        <v>71779.17</v>
      </c>
      <c r="M339" s="21">
        <v>71779.17</v>
      </c>
      <c r="N339" s="21">
        <v>71779.17</v>
      </c>
      <c r="O339" s="21">
        <v>71779.17</v>
      </c>
      <c r="P339" s="21">
        <v>71779.17</v>
      </c>
      <c r="Q339" s="21">
        <v>71779.17</v>
      </c>
      <c r="R339" s="21">
        <f>Q339</f>
        <v>71779.17</v>
      </c>
      <c r="S339" s="21">
        <f t="shared" ref="S339:U339" si="360">R339</f>
        <v>71779.17</v>
      </c>
      <c r="T339" s="21">
        <f t="shared" si="360"/>
        <v>71779.17</v>
      </c>
      <c r="U339" s="21">
        <f t="shared" si="360"/>
        <v>71779.17</v>
      </c>
      <c r="V339" s="21">
        <f>J339-K339-L339-M339-N339-O339-P339-Q339-R339-S339-T339-U339</f>
        <v>71779.129999999932</v>
      </c>
      <c r="Y339" s="37"/>
    </row>
    <row r="340" spans="1:25" s="25" customFormat="1" ht="15.75">
      <c r="A340" s="22">
        <v>10</v>
      </c>
      <c r="B340" s="31" t="s">
        <v>296</v>
      </c>
      <c r="C340" s="22" t="s">
        <v>433</v>
      </c>
      <c r="D340" s="22" t="s">
        <v>12</v>
      </c>
      <c r="E340" s="22" t="s">
        <v>11</v>
      </c>
      <c r="F340" s="22"/>
      <c r="G340" s="34">
        <v>1230500</v>
      </c>
      <c r="H340" s="47">
        <v>0.7</v>
      </c>
      <c r="I340" s="47"/>
      <c r="J340" s="21">
        <v>861350</v>
      </c>
      <c r="K340" s="21">
        <v>71779.17</v>
      </c>
      <c r="L340" s="21">
        <v>71779.17</v>
      </c>
      <c r="M340" s="21">
        <v>71779.17</v>
      </c>
      <c r="N340" s="21">
        <v>71779.17</v>
      </c>
      <c r="O340" s="21">
        <v>71779.17</v>
      </c>
      <c r="P340" s="21">
        <v>71779.17</v>
      </c>
      <c r="Q340" s="21">
        <v>71779.17</v>
      </c>
      <c r="R340" s="21">
        <f>Q340</f>
        <v>71779.17</v>
      </c>
      <c r="S340" s="21">
        <f t="shared" ref="S340:U340" si="361">R340</f>
        <v>71779.17</v>
      </c>
      <c r="T340" s="21">
        <f t="shared" si="361"/>
        <v>71779.17</v>
      </c>
      <c r="U340" s="21">
        <f t="shared" si="361"/>
        <v>71779.17</v>
      </c>
      <c r="V340" s="21">
        <f>J340-K340-L340-M340-N340-O340-P340-Q340-R340-S340-T340-U340</f>
        <v>71779.129999999932</v>
      </c>
      <c r="Y340" s="37"/>
    </row>
    <row r="341" spans="1:25" s="25" customFormat="1" ht="18" customHeight="1">
      <c r="A341" s="22">
        <v>11</v>
      </c>
      <c r="B341" s="31" t="s">
        <v>301</v>
      </c>
      <c r="C341" s="22" t="s">
        <v>433</v>
      </c>
      <c r="D341" s="22" t="s">
        <v>12</v>
      </c>
      <c r="E341" s="22" t="s">
        <v>11</v>
      </c>
      <c r="F341" s="22"/>
      <c r="G341" s="34">
        <v>1230500</v>
      </c>
      <c r="H341" s="47">
        <v>0.72499999999999998</v>
      </c>
      <c r="I341" s="47">
        <v>2.5000000000000001E-2</v>
      </c>
      <c r="J341" s="21">
        <v>876731.5</v>
      </c>
      <c r="K341" s="21">
        <v>71779.17</v>
      </c>
      <c r="L341" s="21">
        <v>71779.17</v>
      </c>
      <c r="M341" s="21">
        <v>71779.17</v>
      </c>
      <c r="N341" s="21">
        <v>71779.17</v>
      </c>
      <c r="O341" s="21">
        <v>71779.17</v>
      </c>
      <c r="P341" s="21">
        <v>71779.17</v>
      </c>
      <c r="Q341" s="21">
        <v>71779.17</v>
      </c>
      <c r="R341" s="21">
        <f t="shared" si="350"/>
        <v>74855.460000000006</v>
      </c>
      <c r="S341" s="21">
        <f t="shared" ref="S341:U341" si="362">R341</f>
        <v>74855.460000000006</v>
      </c>
      <c r="T341" s="21">
        <f t="shared" si="362"/>
        <v>74855.460000000006</v>
      </c>
      <c r="U341" s="21">
        <f t="shared" si="362"/>
        <v>74855.460000000006</v>
      </c>
      <c r="V341" s="21">
        <f t="shared" si="353"/>
        <v>74855.469999999812</v>
      </c>
      <c r="Y341" s="37"/>
    </row>
    <row r="342" spans="1:25" s="25" customFormat="1" ht="15.75">
      <c r="A342" s="22">
        <v>12</v>
      </c>
      <c r="B342" s="31" t="s">
        <v>305</v>
      </c>
      <c r="C342" s="22" t="s">
        <v>433</v>
      </c>
      <c r="D342" s="22" t="s">
        <v>12</v>
      </c>
      <c r="E342" s="22" t="s">
        <v>11</v>
      </c>
      <c r="F342" s="22"/>
      <c r="G342" s="34">
        <v>1230500</v>
      </c>
      <c r="H342" s="47">
        <v>0.72499999999999998</v>
      </c>
      <c r="I342" s="47">
        <v>2.5000000000000001E-2</v>
      </c>
      <c r="J342" s="21">
        <v>876731.5</v>
      </c>
      <c r="K342" s="21">
        <v>71779.17</v>
      </c>
      <c r="L342" s="21">
        <v>71779.17</v>
      </c>
      <c r="M342" s="21">
        <v>71779.17</v>
      </c>
      <c r="N342" s="21">
        <v>71779.17</v>
      </c>
      <c r="O342" s="21">
        <v>71779.17</v>
      </c>
      <c r="P342" s="21">
        <v>71779.17</v>
      </c>
      <c r="Q342" s="21">
        <v>71779.17</v>
      </c>
      <c r="R342" s="21">
        <f t="shared" si="350"/>
        <v>74855.460000000006</v>
      </c>
      <c r="S342" s="21">
        <f t="shared" ref="S342:U342" si="363">R342</f>
        <v>74855.460000000006</v>
      </c>
      <c r="T342" s="21">
        <f t="shared" si="363"/>
        <v>74855.460000000006</v>
      </c>
      <c r="U342" s="21">
        <f t="shared" si="363"/>
        <v>74855.460000000006</v>
      </c>
      <c r="V342" s="21">
        <f t="shared" ref="V342" si="364">J342-K342-L342-M342-N342-O342-P342-Q342-R342-S342-T342-U342</f>
        <v>74855.469999999812</v>
      </c>
      <c r="Y342" s="37"/>
    </row>
    <row r="343" spans="1:25" s="25" customFormat="1" ht="15.75">
      <c r="A343" s="22">
        <v>13</v>
      </c>
      <c r="B343" s="31" t="s">
        <v>295</v>
      </c>
      <c r="C343" s="22" t="s">
        <v>433</v>
      </c>
      <c r="D343" s="22" t="s">
        <v>12</v>
      </c>
      <c r="E343" s="22" t="s">
        <v>11</v>
      </c>
      <c r="F343" s="22"/>
      <c r="G343" s="34">
        <v>1230500</v>
      </c>
      <c r="H343" s="47">
        <v>0.72499999999999998</v>
      </c>
      <c r="I343" s="47">
        <v>2.5000000000000001E-2</v>
      </c>
      <c r="J343" s="21">
        <v>876731.5</v>
      </c>
      <c r="K343" s="21">
        <v>71779.17</v>
      </c>
      <c r="L343" s="21">
        <v>71779.17</v>
      </c>
      <c r="M343" s="21">
        <v>71779.17</v>
      </c>
      <c r="N343" s="21">
        <v>71779.17</v>
      </c>
      <c r="O343" s="21">
        <v>71779.17</v>
      </c>
      <c r="P343" s="21">
        <v>71779.17</v>
      </c>
      <c r="Q343" s="21">
        <v>71779.17</v>
      </c>
      <c r="R343" s="21">
        <f t="shared" si="350"/>
        <v>74855.460000000006</v>
      </c>
      <c r="S343" s="21">
        <f t="shared" ref="S343:U343" si="365">R343</f>
        <v>74855.460000000006</v>
      </c>
      <c r="T343" s="21">
        <f t="shared" si="365"/>
        <v>74855.460000000006</v>
      </c>
      <c r="U343" s="21">
        <f t="shared" si="365"/>
        <v>74855.460000000006</v>
      </c>
      <c r="V343" s="21">
        <f t="shared" si="353"/>
        <v>74855.469999999812</v>
      </c>
      <c r="Y343" s="37"/>
    </row>
    <row r="344" spans="1:25" s="25" customFormat="1" ht="15.75">
      <c r="A344" s="22">
        <v>14</v>
      </c>
      <c r="B344" s="31" t="s">
        <v>297</v>
      </c>
      <c r="C344" s="22" t="s">
        <v>433</v>
      </c>
      <c r="D344" s="22" t="s">
        <v>12</v>
      </c>
      <c r="E344" s="22" t="s">
        <v>11</v>
      </c>
      <c r="F344" s="22"/>
      <c r="G344" s="34">
        <v>1230500</v>
      </c>
      <c r="H344" s="47">
        <v>0.72499999999999998</v>
      </c>
      <c r="I344" s="47">
        <v>2.5000000000000001E-2</v>
      </c>
      <c r="J344" s="21">
        <v>876731.5</v>
      </c>
      <c r="K344" s="21">
        <v>71779.17</v>
      </c>
      <c r="L344" s="21">
        <v>71779.17</v>
      </c>
      <c r="M344" s="21">
        <v>71779.17</v>
      </c>
      <c r="N344" s="21">
        <v>71779.17</v>
      </c>
      <c r="O344" s="21">
        <v>71779.17</v>
      </c>
      <c r="P344" s="21">
        <v>71779.17</v>
      </c>
      <c r="Q344" s="21">
        <v>71779.17</v>
      </c>
      <c r="R344" s="21">
        <f t="shared" si="350"/>
        <v>74855.460000000006</v>
      </c>
      <c r="S344" s="21">
        <f t="shared" ref="S344:U344" si="366">R344</f>
        <v>74855.460000000006</v>
      </c>
      <c r="T344" s="21">
        <f t="shared" si="366"/>
        <v>74855.460000000006</v>
      </c>
      <c r="U344" s="21">
        <f t="shared" si="366"/>
        <v>74855.460000000006</v>
      </c>
      <c r="V344" s="21">
        <f t="shared" si="353"/>
        <v>74855.469999999812</v>
      </c>
      <c r="Y344" s="37"/>
    </row>
    <row r="345" spans="1:25" s="25" customFormat="1" ht="15.75">
      <c r="A345" s="22">
        <v>15</v>
      </c>
      <c r="B345" s="31" t="s">
        <v>294</v>
      </c>
      <c r="C345" s="22" t="s">
        <v>433</v>
      </c>
      <c r="D345" s="22" t="s">
        <v>12</v>
      </c>
      <c r="E345" s="22" t="s">
        <v>11</v>
      </c>
      <c r="F345" s="22"/>
      <c r="G345" s="34">
        <v>1230500</v>
      </c>
      <c r="H345" s="47">
        <v>0.72499999999999998</v>
      </c>
      <c r="I345" s="47">
        <v>2.5000000000000001E-2</v>
      </c>
      <c r="J345" s="21">
        <v>876731.5</v>
      </c>
      <c r="K345" s="21">
        <v>71779.17</v>
      </c>
      <c r="L345" s="21">
        <v>71779.17</v>
      </c>
      <c r="M345" s="21">
        <v>71779.17</v>
      </c>
      <c r="N345" s="21">
        <v>71779.17</v>
      </c>
      <c r="O345" s="21">
        <v>71779.17</v>
      </c>
      <c r="P345" s="21">
        <v>71779.17</v>
      </c>
      <c r="Q345" s="21">
        <v>71779.17</v>
      </c>
      <c r="R345" s="21">
        <f t="shared" si="350"/>
        <v>74855.460000000006</v>
      </c>
      <c r="S345" s="21">
        <f t="shared" ref="S345:U345" si="367">R345</f>
        <v>74855.460000000006</v>
      </c>
      <c r="T345" s="21">
        <f t="shared" si="367"/>
        <v>74855.460000000006</v>
      </c>
      <c r="U345" s="21">
        <f t="shared" si="367"/>
        <v>74855.460000000006</v>
      </c>
      <c r="V345" s="21">
        <f t="shared" si="353"/>
        <v>74855.469999999812</v>
      </c>
      <c r="Y345" s="37"/>
    </row>
    <row r="346" spans="1:25" s="25" customFormat="1" ht="15.75">
      <c r="A346" s="22">
        <v>16</v>
      </c>
      <c r="B346" s="31" t="s">
        <v>293</v>
      </c>
      <c r="C346" s="22" t="s">
        <v>433</v>
      </c>
      <c r="D346" s="22" t="s">
        <v>12</v>
      </c>
      <c r="E346" s="22" t="s">
        <v>11</v>
      </c>
      <c r="F346" s="22"/>
      <c r="G346" s="34">
        <v>1230500</v>
      </c>
      <c r="H346" s="47">
        <v>0.72499999999999998</v>
      </c>
      <c r="I346" s="47">
        <v>2.5000000000000001E-2</v>
      </c>
      <c r="J346" s="21">
        <v>876731.5</v>
      </c>
      <c r="K346" s="21">
        <v>71779.17</v>
      </c>
      <c r="L346" s="21">
        <v>71779.17</v>
      </c>
      <c r="M346" s="21">
        <v>71779.17</v>
      </c>
      <c r="N346" s="21">
        <v>71779.17</v>
      </c>
      <c r="O346" s="21">
        <v>71779.17</v>
      </c>
      <c r="P346" s="21">
        <v>71779.17</v>
      </c>
      <c r="Q346" s="21">
        <v>71779.17</v>
      </c>
      <c r="R346" s="21">
        <f t="shared" si="350"/>
        <v>74855.460000000006</v>
      </c>
      <c r="S346" s="21">
        <f t="shared" ref="S346:U346" si="368">R346</f>
        <v>74855.460000000006</v>
      </c>
      <c r="T346" s="21">
        <f t="shared" si="368"/>
        <v>74855.460000000006</v>
      </c>
      <c r="U346" s="21">
        <f t="shared" si="368"/>
        <v>74855.460000000006</v>
      </c>
      <c r="V346" s="21">
        <f t="shared" si="353"/>
        <v>74855.469999999812</v>
      </c>
      <c r="Y346" s="37"/>
    </row>
    <row r="347" spans="1:25" s="25" customFormat="1" ht="15.75">
      <c r="A347" s="22">
        <v>17</v>
      </c>
      <c r="B347" s="31" t="s">
        <v>369</v>
      </c>
      <c r="C347" s="22" t="s">
        <v>433</v>
      </c>
      <c r="D347" s="22" t="s">
        <v>12</v>
      </c>
      <c r="E347" s="22" t="s">
        <v>11</v>
      </c>
      <c r="F347" s="22"/>
      <c r="G347" s="34">
        <v>1230500</v>
      </c>
      <c r="H347" s="47">
        <v>0.72499999999999998</v>
      </c>
      <c r="I347" s="47">
        <v>2.5000000000000001E-2</v>
      </c>
      <c r="J347" s="21">
        <v>876731.5</v>
      </c>
      <c r="K347" s="21">
        <v>71779.17</v>
      </c>
      <c r="L347" s="21">
        <v>71779.17</v>
      </c>
      <c r="M347" s="21">
        <v>71779.17</v>
      </c>
      <c r="N347" s="21">
        <v>71779.17</v>
      </c>
      <c r="O347" s="21">
        <v>71779.17</v>
      </c>
      <c r="P347" s="21">
        <v>71779.17</v>
      </c>
      <c r="Q347" s="21">
        <v>71779.17</v>
      </c>
      <c r="R347" s="21">
        <f t="shared" si="350"/>
        <v>74855.460000000006</v>
      </c>
      <c r="S347" s="21">
        <f t="shared" ref="S347:U347" si="369">R347</f>
        <v>74855.460000000006</v>
      </c>
      <c r="T347" s="21">
        <f t="shared" si="369"/>
        <v>74855.460000000006</v>
      </c>
      <c r="U347" s="21">
        <f t="shared" si="369"/>
        <v>74855.460000000006</v>
      </c>
      <c r="V347" s="21">
        <f t="shared" si="353"/>
        <v>74855.469999999812</v>
      </c>
      <c r="Y347" s="37"/>
    </row>
    <row r="348" spans="1:25" s="25" customFormat="1" ht="15.75">
      <c r="A348" s="22">
        <v>18</v>
      </c>
      <c r="B348" s="31" t="s">
        <v>370</v>
      </c>
      <c r="C348" s="22" t="s">
        <v>433</v>
      </c>
      <c r="D348" s="22" t="s">
        <v>12</v>
      </c>
      <c r="E348" s="22" t="s">
        <v>11</v>
      </c>
      <c r="F348" s="22"/>
      <c r="G348" s="34">
        <v>1230500</v>
      </c>
      <c r="H348" s="47">
        <v>0.72499999999999998</v>
      </c>
      <c r="I348" s="47">
        <v>2.5000000000000001E-2</v>
      </c>
      <c r="J348" s="21">
        <v>876731.5</v>
      </c>
      <c r="K348" s="21">
        <v>71779.17</v>
      </c>
      <c r="L348" s="21">
        <v>71779.17</v>
      </c>
      <c r="M348" s="21">
        <v>71779.17</v>
      </c>
      <c r="N348" s="21">
        <v>71779.17</v>
      </c>
      <c r="O348" s="21">
        <v>71779.17</v>
      </c>
      <c r="P348" s="21">
        <v>71779.17</v>
      </c>
      <c r="Q348" s="21">
        <v>71779.17</v>
      </c>
      <c r="R348" s="21">
        <f t="shared" si="350"/>
        <v>74855.460000000006</v>
      </c>
      <c r="S348" s="21">
        <f t="shared" ref="S348:U348" si="370">R348</f>
        <v>74855.460000000006</v>
      </c>
      <c r="T348" s="21">
        <f t="shared" si="370"/>
        <v>74855.460000000006</v>
      </c>
      <c r="U348" s="21">
        <f t="shared" si="370"/>
        <v>74855.460000000006</v>
      </c>
      <c r="V348" s="21">
        <f t="shared" si="353"/>
        <v>74855.469999999812</v>
      </c>
      <c r="Y348" s="37"/>
    </row>
    <row r="349" spans="1:25" s="25" customFormat="1" ht="15.75">
      <c r="A349" s="22">
        <v>19</v>
      </c>
      <c r="B349" s="31" t="s">
        <v>372</v>
      </c>
      <c r="C349" s="22" t="s">
        <v>433</v>
      </c>
      <c r="D349" s="22" t="s">
        <v>12</v>
      </c>
      <c r="E349" s="22" t="s">
        <v>11</v>
      </c>
      <c r="F349" s="22"/>
      <c r="G349" s="34">
        <v>1230500</v>
      </c>
      <c r="H349" s="47">
        <v>0.72499999999999998</v>
      </c>
      <c r="I349" s="47">
        <v>2.5000000000000001E-2</v>
      </c>
      <c r="J349" s="21">
        <v>876731.5</v>
      </c>
      <c r="K349" s="21">
        <v>71779.17</v>
      </c>
      <c r="L349" s="21">
        <v>71779.17</v>
      </c>
      <c r="M349" s="21">
        <v>71779.17</v>
      </c>
      <c r="N349" s="21">
        <v>71779.17</v>
      </c>
      <c r="O349" s="21">
        <v>71779.17</v>
      </c>
      <c r="P349" s="21">
        <v>71779.17</v>
      </c>
      <c r="Q349" s="21">
        <v>71779.17</v>
      </c>
      <c r="R349" s="21">
        <f t="shared" si="350"/>
        <v>74855.460000000006</v>
      </c>
      <c r="S349" s="21">
        <f t="shared" ref="S349:U349" si="371">R349</f>
        <v>74855.460000000006</v>
      </c>
      <c r="T349" s="21">
        <f t="shared" si="371"/>
        <v>74855.460000000006</v>
      </c>
      <c r="U349" s="21">
        <f t="shared" si="371"/>
        <v>74855.460000000006</v>
      </c>
      <c r="V349" s="21">
        <f t="shared" si="353"/>
        <v>74855.469999999812</v>
      </c>
      <c r="Y349" s="37"/>
    </row>
    <row r="350" spans="1:25" s="25" customFormat="1" ht="15.75">
      <c r="A350" s="22">
        <v>20</v>
      </c>
      <c r="B350" s="31" t="s">
        <v>373</v>
      </c>
      <c r="C350" s="22" t="s">
        <v>433</v>
      </c>
      <c r="D350" s="22" t="s">
        <v>12</v>
      </c>
      <c r="E350" s="22" t="s">
        <v>11</v>
      </c>
      <c r="F350" s="22"/>
      <c r="G350" s="34">
        <v>1230500</v>
      </c>
      <c r="H350" s="47">
        <v>0.72499999999999998</v>
      </c>
      <c r="I350" s="47">
        <v>2.5000000000000001E-2</v>
      </c>
      <c r="J350" s="21">
        <v>876731.5</v>
      </c>
      <c r="K350" s="21">
        <v>71779.17</v>
      </c>
      <c r="L350" s="21">
        <v>71779.17</v>
      </c>
      <c r="M350" s="21">
        <v>71779.17</v>
      </c>
      <c r="N350" s="21">
        <v>71779.17</v>
      </c>
      <c r="O350" s="21">
        <v>71779.17</v>
      </c>
      <c r="P350" s="21">
        <v>71779.17</v>
      </c>
      <c r="Q350" s="21">
        <v>71779.17</v>
      </c>
      <c r="R350" s="21">
        <f t="shared" si="350"/>
        <v>74855.460000000006</v>
      </c>
      <c r="S350" s="21">
        <f t="shared" ref="S350:U350" si="372">R350</f>
        <v>74855.460000000006</v>
      </c>
      <c r="T350" s="21">
        <f t="shared" si="372"/>
        <v>74855.460000000006</v>
      </c>
      <c r="U350" s="21">
        <f t="shared" si="372"/>
        <v>74855.460000000006</v>
      </c>
      <c r="V350" s="21">
        <f t="shared" si="353"/>
        <v>74855.469999999812</v>
      </c>
      <c r="Y350" s="37"/>
    </row>
    <row r="351" spans="1:25" s="25" customFormat="1" ht="15.75">
      <c r="A351" s="22">
        <v>21</v>
      </c>
      <c r="B351" s="31" t="s">
        <v>374</v>
      </c>
      <c r="C351" s="22" t="s">
        <v>433</v>
      </c>
      <c r="D351" s="22" t="s">
        <v>12</v>
      </c>
      <c r="E351" s="22" t="s">
        <v>11</v>
      </c>
      <c r="F351" s="22"/>
      <c r="G351" s="34">
        <v>1230500</v>
      </c>
      <c r="H351" s="47">
        <v>0.72499999999999998</v>
      </c>
      <c r="I351" s="47">
        <v>2.5000000000000001E-2</v>
      </c>
      <c r="J351" s="21">
        <v>876731.5</v>
      </c>
      <c r="K351" s="21">
        <v>71779.17</v>
      </c>
      <c r="L351" s="21">
        <v>71779.17</v>
      </c>
      <c r="M351" s="21">
        <v>71779.17</v>
      </c>
      <c r="N351" s="21">
        <v>71779.17</v>
      </c>
      <c r="O351" s="21">
        <v>71779.17</v>
      </c>
      <c r="P351" s="21">
        <v>71779.17</v>
      </c>
      <c r="Q351" s="21">
        <v>71779.17</v>
      </c>
      <c r="R351" s="21">
        <f t="shared" si="350"/>
        <v>74855.460000000006</v>
      </c>
      <c r="S351" s="21">
        <f t="shared" ref="S351:U351" si="373">R351</f>
        <v>74855.460000000006</v>
      </c>
      <c r="T351" s="21">
        <f t="shared" si="373"/>
        <v>74855.460000000006</v>
      </c>
      <c r="U351" s="21">
        <f t="shared" si="373"/>
        <v>74855.460000000006</v>
      </c>
      <c r="V351" s="21">
        <f t="shared" si="353"/>
        <v>74855.469999999812</v>
      </c>
      <c r="W351" s="37"/>
      <c r="Y351" s="37"/>
    </row>
    <row r="352" spans="1:25" s="25" customFormat="1" ht="15.75">
      <c r="A352" s="22">
        <v>22</v>
      </c>
      <c r="B352" s="31" t="s">
        <v>375</v>
      </c>
      <c r="C352" s="22" t="s">
        <v>433</v>
      </c>
      <c r="D352" s="22" t="s">
        <v>12</v>
      </c>
      <c r="E352" s="22" t="s">
        <v>11</v>
      </c>
      <c r="F352" s="22"/>
      <c r="G352" s="34">
        <v>1230500</v>
      </c>
      <c r="H352" s="47">
        <v>0.72499999999999998</v>
      </c>
      <c r="I352" s="47">
        <v>2.5000000000000001E-2</v>
      </c>
      <c r="J352" s="21">
        <v>876731.5</v>
      </c>
      <c r="K352" s="21">
        <v>71779.17</v>
      </c>
      <c r="L352" s="21">
        <v>71779.17</v>
      </c>
      <c r="M352" s="21">
        <v>71779.17</v>
      </c>
      <c r="N352" s="21">
        <v>71779.17</v>
      </c>
      <c r="O352" s="21">
        <v>71779.17</v>
      </c>
      <c r="P352" s="21">
        <v>71779.17</v>
      </c>
      <c r="Q352" s="21">
        <v>71779.17</v>
      </c>
      <c r="R352" s="21">
        <f t="shared" si="350"/>
        <v>74855.460000000006</v>
      </c>
      <c r="S352" s="21">
        <f t="shared" ref="S352:U352" si="374">R352</f>
        <v>74855.460000000006</v>
      </c>
      <c r="T352" s="21">
        <f t="shared" si="374"/>
        <v>74855.460000000006</v>
      </c>
      <c r="U352" s="21">
        <f t="shared" si="374"/>
        <v>74855.460000000006</v>
      </c>
      <c r="V352" s="21">
        <f t="shared" si="353"/>
        <v>74855.469999999812</v>
      </c>
      <c r="Y352" s="37"/>
    </row>
    <row r="353" spans="1:25" s="25" customFormat="1" ht="15.75">
      <c r="A353" s="22">
        <v>23</v>
      </c>
      <c r="B353" s="31" t="s">
        <v>376</v>
      </c>
      <c r="C353" s="22" t="s">
        <v>433</v>
      </c>
      <c r="D353" s="22" t="s">
        <v>12</v>
      </c>
      <c r="E353" s="22" t="s">
        <v>11</v>
      </c>
      <c r="F353" s="22"/>
      <c r="G353" s="34">
        <v>1230500</v>
      </c>
      <c r="H353" s="47">
        <v>0.72499999999999998</v>
      </c>
      <c r="I353" s="47">
        <v>2.5000000000000001E-2</v>
      </c>
      <c r="J353" s="21">
        <v>876731.5</v>
      </c>
      <c r="K353" s="21">
        <v>71779.17</v>
      </c>
      <c r="L353" s="21">
        <v>71779.17</v>
      </c>
      <c r="M353" s="21">
        <v>71779.17</v>
      </c>
      <c r="N353" s="21">
        <v>71779.17</v>
      </c>
      <c r="O353" s="21">
        <v>71779.17</v>
      </c>
      <c r="P353" s="21">
        <v>71779.17</v>
      </c>
      <c r="Q353" s="21">
        <v>71779.17</v>
      </c>
      <c r="R353" s="21">
        <f t="shared" si="350"/>
        <v>74855.460000000006</v>
      </c>
      <c r="S353" s="21">
        <f t="shared" ref="S353:U353" si="375">R353</f>
        <v>74855.460000000006</v>
      </c>
      <c r="T353" s="21">
        <f t="shared" si="375"/>
        <v>74855.460000000006</v>
      </c>
      <c r="U353" s="21">
        <f t="shared" si="375"/>
        <v>74855.460000000006</v>
      </c>
      <c r="V353" s="21">
        <f t="shared" si="353"/>
        <v>74855.469999999812</v>
      </c>
      <c r="Y353" s="37"/>
    </row>
    <row r="354" spans="1:25" s="25" customFormat="1" ht="15.75">
      <c r="A354" s="22">
        <v>24</v>
      </c>
      <c r="B354" s="31" t="s">
        <v>377</v>
      </c>
      <c r="C354" s="22" t="s">
        <v>433</v>
      </c>
      <c r="D354" s="22" t="s">
        <v>12</v>
      </c>
      <c r="E354" s="22" t="s">
        <v>11</v>
      </c>
      <c r="F354" s="22"/>
      <c r="G354" s="34">
        <v>1230500</v>
      </c>
      <c r="H354" s="47">
        <v>0.72499999999999998</v>
      </c>
      <c r="I354" s="47">
        <v>2.5000000000000001E-2</v>
      </c>
      <c r="J354" s="21">
        <v>876731.5</v>
      </c>
      <c r="K354" s="21">
        <v>71779.17</v>
      </c>
      <c r="L354" s="21">
        <v>71779.17</v>
      </c>
      <c r="M354" s="21">
        <v>71779.17</v>
      </c>
      <c r="N354" s="21">
        <v>71779.17</v>
      </c>
      <c r="O354" s="21">
        <v>71779.17</v>
      </c>
      <c r="P354" s="21">
        <v>71779.17</v>
      </c>
      <c r="Q354" s="21">
        <v>71779.17</v>
      </c>
      <c r="R354" s="21">
        <f t="shared" si="350"/>
        <v>74855.460000000006</v>
      </c>
      <c r="S354" s="21">
        <f t="shared" ref="S354:U354" si="376">R354</f>
        <v>74855.460000000006</v>
      </c>
      <c r="T354" s="21">
        <f t="shared" si="376"/>
        <v>74855.460000000006</v>
      </c>
      <c r="U354" s="21">
        <f t="shared" si="376"/>
        <v>74855.460000000006</v>
      </c>
      <c r="V354" s="21">
        <f t="shared" si="353"/>
        <v>74855.469999999812</v>
      </c>
      <c r="Y354" s="37"/>
    </row>
    <row r="355" spans="1:25" s="25" customFormat="1" ht="15.75">
      <c r="A355" s="22">
        <v>25</v>
      </c>
      <c r="B355" s="31" t="s">
        <v>300</v>
      </c>
      <c r="C355" s="22" t="s">
        <v>433</v>
      </c>
      <c r="D355" s="22" t="s">
        <v>12</v>
      </c>
      <c r="E355" s="22" t="s">
        <v>12</v>
      </c>
      <c r="F355" s="22"/>
      <c r="G355" s="34">
        <v>1230500</v>
      </c>
      <c r="H355" s="47">
        <v>1</v>
      </c>
      <c r="I355" s="47"/>
      <c r="J355" s="21">
        <v>1230500</v>
      </c>
      <c r="K355" s="21">
        <v>102541.67</v>
      </c>
      <c r="L355" s="21">
        <v>102541.67</v>
      </c>
      <c r="M355" s="21">
        <v>102541.67</v>
      </c>
      <c r="N355" s="21">
        <v>102541.67</v>
      </c>
      <c r="O355" s="21">
        <v>102541.67</v>
      </c>
      <c r="P355" s="21">
        <v>102541.67</v>
      </c>
      <c r="Q355" s="21">
        <v>102541.67</v>
      </c>
      <c r="R355" s="21">
        <f t="shared" ref="R355:R360" si="377">Q355</f>
        <v>102541.67</v>
      </c>
      <c r="S355" s="21">
        <f t="shared" ref="S355:U355" si="378">R355</f>
        <v>102541.67</v>
      </c>
      <c r="T355" s="21">
        <f t="shared" si="378"/>
        <v>102541.67</v>
      </c>
      <c r="U355" s="21">
        <f t="shared" si="378"/>
        <v>102541.67</v>
      </c>
      <c r="V355" s="21">
        <f t="shared" si="353"/>
        <v>102541.62999999993</v>
      </c>
      <c r="Y355" s="37"/>
    </row>
    <row r="356" spans="1:25" s="25" customFormat="1" ht="15.75">
      <c r="A356" s="22">
        <v>26</v>
      </c>
      <c r="B356" s="31" t="s">
        <v>302</v>
      </c>
      <c r="C356" s="22" t="s">
        <v>433</v>
      </c>
      <c r="D356" s="22" t="s">
        <v>12</v>
      </c>
      <c r="E356" s="22" t="s">
        <v>12</v>
      </c>
      <c r="F356" s="22"/>
      <c r="G356" s="34">
        <v>1230500</v>
      </c>
      <c r="H356" s="47">
        <v>1</v>
      </c>
      <c r="I356" s="47"/>
      <c r="J356" s="21">
        <v>1230500</v>
      </c>
      <c r="K356" s="21">
        <v>102541.67</v>
      </c>
      <c r="L356" s="21">
        <v>102541.67</v>
      </c>
      <c r="M356" s="21">
        <v>102541.67</v>
      </c>
      <c r="N356" s="21">
        <v>102541.67</v>
      </c>
      <c r="O356" s="21">
        <v>102541.67</v>
      </c>
      <c r="P356" s="21">
        <v>102541.67</v>
      </c>
      <c r="Q356" s="21">
        <v>102541.67</v>
      </c>
      <c r="R356" s="21">
        <f t="shared" si="377"/>
        <v>102541.67</v>
      </c>
      <c r="S356" s="21">
        <f t="shared" ref="S356:U356" si="379">R356</f>
        <v>102541.67</v>
      </c>
      <c r="T356" s="21">
        <f t="shared" si="379"/>
        <v>102541.67</v>
      </c>
      <c r="U356" s="21">
        <f t="shared" si="379"/>
        <v>102541.67</v>
      </c>
      <c r="V356" s="21">
        <f t="shared" si="353"/>
        <v>102541.62999999993</v>
      </c>
      <c r="Y356" s="37"/>
    </row>
    <row r="357" spans="1:25" s="25" customFormat="1" ht="15.75">
      <c r="A357" s="22">
        <v>27</v>
      </c>
      <c r="B357" s="31" t="s">
        <v>304</v>
      </c>
      <c r="C357" s="22" t="s">
        <v>433</v>
      </c>
      <c r="D357" s="22" t="s">
        <v>12</v>
      </c>
      <c r="E357" s="22" t="s">
        <v>12</v>
      </c>
      <c r="F357" s="22"/>
      <c r="G357" s="34">
        <v>1230500</v>
      </c>
      <c r="H357" s="47">
        <v>1</v>
      </c>
      <c r="I357" s="47"/>
      <c r="J357" s="21">
        <v>1230500</v>
      </c>
      <c r="K357" s="21">
        <v>102541.67</v>
      </c>
      <c r="L357" s="21">
        <v>102541.67</v>
      </c>
      <c r="M357" s="21">
        <v>102541.67</v>
      </c>
      <c r="N357" s="21">
        <v>102541.67</v>
      </c>
      <c r="O357" s="21">
        <v>102541.67</v>
      </c>
      <c r="P357" s="21">
        <v>102541.67</v>
      </c>
      <c r="Q357" s="21">
        <v>102541.67</v>
      </c>
      <c r="R357" s="21">
        <f t="shared" si="377"/>
        <v>102541.67</v>
      </c>
      <c r="S357" s="21">
        <f t="shared" ref="S357:U357" si="380">R357</f>
        <v>102541.67</v>
      </c>
      <c r="T357" s="21">
        <f t="shared" si="380"/>
        <v>102541.67</v>
      </c>
      <c r="U357" s="21">
        <f t="shared" si="380"/>
        <v>102541.67</v>
      </c>
      <c r="V357" s="21">
        <f t="shared" si="353"/>
        <v>102541.62999999993</v>
      </c>
      <c r="Y357" s="37"/>
    </row>
    <row r="358" spans="1:25" s="25" customFormat="1" ht="15.75">
      <c r="A358" s="22">
        <v>28</v>
      </c>
      <c r="B358" s="31" t="s">
        <v>303</v>
      </c>
      <c r="C358" s="22" t="s">
        <v>433</v>
      </c>
      <c r="D358" s="22" t="s">
        <v>12</v>
      </c>
      <c r="E358" s="22" t="s">
        <v>12</v>
      </c>
      <c r="F358" s="22"/>
      <c r="G358" s="34">
        <v>1230500</v>
      </c>
      <c r="H358" s="47">
        <v>1</v>
      </c>
      <c r="I358" s="47"/>
      <c r="J358" s="21">
        <v>1230500</v>
      </c>
      <c r="K358" s="21">
        <v>102541.67</v>
      </c>
      <c r="L358" s="21">
        <v>102541.67</v>
      </c>
      <c r="M358" s="21">
        <v>102541.67</v>
      </c>
      <c r="N358" s="21">
        <v>102541.67</v>
      </c>
      <c r="O358" s="21">
        <v>102541.67</v>
      </c>
      <c r="P358" s="21">
        <v>102541.67</v>
      </c>
      <c r="Q358" s="21">
        <v>102541.67</v>
      </c>
      <c r="R358" s="21">
        <f t="shared" si="377"/>
        <v>102541.67</v>
      </c>
      <c r="S358" s="21">
        <f t="shared" ref="S358:U358" si="381">R358</f>
        <v>102541.67</v>
      </c>
      <c r="T358" s="21">
        <f t="shared" si="381"/>
        <v>102541.67</v>
      </c>
      <c r="U358" s="21">
        <f t="shared" si="381"/>
        <v>102541.67</v>
      </c>
      <c r="V358" s="21">
        <f t="shared" si="353"/>
        <v>102541.62999999993</v>
      </c>
      <c r="Y358" s="37"/>
    </row>
    <row r="359" spans="1:25" s="25" customFormat="1" ht="15.75">
      <c r="A359" s="22">
        <v>29</v>
      </c>
      <c r="B359" s="31" t="s">
        <v>299</v>
      </c>
      <c r="C359" s="22" t="s">
        <v>433</v>
      </c>
      <c r="D359" s="22" t="s">
        <v>12</v>
      </c>
      <c r="E359" s="22" t="s">
        <v>12</v>
      </c>
      <c r="F359" s="22"/>
      <c r="G359" s="34">
        <v>1230500</v>
      </c>
      <c r="H359" s="47">
        <v>1</v>
      </c>
      <c r="I359" s="47"/>
      <c r="J359" s="21">
        <v>1230500</v>
      </c>
      <c r="K359" s="21">
        <v>102541.67</v>
      </c>
      <c r="L359" s="21">
        <v>102541.67</v>
      </c>
      <c r="M359" s="21">
        <v>102541.67</v>
      </c>
      <c r="N359" s="21">
        <v>102541.67</v>
      </c>
      <c r="O359" s="21">
        <v>102541.67</v>
      </c>
      <c r="P359" s="21">
        <v>102541.67</v>
      </c>
      <c r="Q359" s="21">
        <v>102541.67</v>
      </c>
      <c r="R359" s="21">
        <f t="shared" si="377"/>
        <v>102541.67</v>
      </c>
      <c r="S359" s="21">
        <f t="shared" ref="S359:U359" si="382">R359</f>
        <v>102541.67</v>
      </c>
      <c r="T359" s="21">
        <f t="shared" si="382"/>
        <v>102541.67</v>
      </c>
      <c r="U359" s="21">
        <f t="shared" si="382"/>
        <v>102541.67</v>
      </c>
      <c r="V359" s="21">
        <f t="shared" si="353"/>
        <v>102541.62999999993</v>
      </c>
      <c r="Y359" s="37"/>
    </row>
    <row r="360" spans="1:25" s="25" customFormat="1" ht="15.75">
      <c r="A360" s="22">
        <v>30</v>
      </c>
      <c r="B360" s="31" t="s">
        <v>298</v>
      </c>
      <c r="C360" s="22" t="s">
        <v>433</v>
      </c>
      <c r="D360" s="22" t="s">
        <v>12</v>
      </c>
      <c r="E360" s="22" t="s">
        <v>12</v>
      </c>
      <c r="F360" s="22"/>
      <c r="G360" s="34">
        <v>1230500</v>
      </c>
      <c r="H360" s="47">
        <v>1</v>
      </c>
      <c r="I360" s="47"/>
      <c r="J360" s="21">
        <v>1230500</v>
      </c>
      <c r="K360" s="21">
        <v>102541.67</v>
      </c>
      <c r="L360" s="21">
        <v>102541.67</v>
      </c>
      <c r="M360" s="21">
        <v>102541.67</v>
      </c>
      <c r="N360" s="21">
        <v>102541.67</v>
      </c>
      <c r="O360" s="21">
        <v>102541.67</v>
      </c>
      <c r="P360" s="21">
        <v>102541.67</v>
      </c>
      <c r="Q360" s="21">
        <v>102541.67</v>
      </c>
      <c r="R360" s="21">
        <f t="shared" si="377"/>
        <v>102541.67</v>
      </c>
      <c r="S360" s="21">
        <f t="shared" ref="S360:U360" si="383">R360</f>
        <v>102541.67</v>
      </c>
      <c r="T360" s="21">
        <f t="shared" si="383"/>
        <v>102541.67</v>
      </c>
      <c r="U360" s="21">
        <f t="shared" si="383"/>
        <v>102541.67</v>
      </c>
      <c r="V360" s="21">
        <f t="shared" si="353"/>
        <v>102541.62999999993</v>
      </c>
      <c r="Y360" s="37"/>
    </row>
    <row r="361" spans="1:25" s="25" customFormat="1" ht="15.75">
      <c r="A361" s="22">
        <v>31</v>
      </c>
      <c r="B361" s="31" t="s">
        <v>306</v>
      </c>
      <c r="C361" s="22" t="s">
        <v>431</v>
      </c>
      <c r="D361" s="22" t="s">
        <v>12</v>
      </c>
      <c r="E361" s="22" t="s">
        <v>11</v>
      </c>
      <c r="F361" s="22"/>
      <c r="G361" s="34">
        <v>2460900</v>
      </c>
      <c r="H361" s="47">
        <v>0.27500000000000002</v>
      </c>
      <c r="I361" s="47">
        <v>2.5000000000000001E-2</v>
      </c>
      <c r="J361" s="21">
        <v>645986.5</v>
      </c>
      <c r="K361" s="21">
        <v>51268.75</v>
      </c>
      <c r="L361" s="21">
        <v>51268.75</v>
      </c>
      <c r="M361" s="21">
        <v>51268.75</v>
      </c>
      <c r="N361" s="21">
        <v>51268.75</v>
      </c>
      <c r="O361" s="21">
        <v>51268.75</v>
      </c>
      <c r="P361" s="21">
        <v>51268.75</v>
      </c>
      <c r="Q361" s="21">
        <v>51268.75</v>
      </c>
      <c r="R361" s="21">
        <f t="shared" si="350"/>
        <v>57421.05</v>
      </c>
      <c r="S361" s="21">
        <f t="shared" ref="S361:U361" si="384">R361</f>
        <v>57421.05</v>
      </c>
      <c r="T361" s="21">
        <f t="shared" si="384"/>
        <v>57421.05</v>
      </c>
      <c r="U361" s="21">
        <f t="shared" si="384"/>
        <v>57421.05</v>
      </c>
      <c r="V361" s="21">
        <f t="shared" si="353"/>
        <v>57421.050000000017</v>
      </c>
      <c r="Y361" s="37"/>
    </row>
    <row r="362" spans="1:25" ht="15.75">
      <c r="A362" s="15">
        <v>31</v>
      </c>
      <c r="B362" s="6" t="s">
        <v>25</v>
      </c>
      <c r="C362" s="12"/>
      <c r="D362" s="12"/>
      <c r="E362" s="12"/>
      <c r="F362" s="12"/>
      <c r="G362" s="8"/>
      <c r="H362" s="8"/>
      <c r="I362" s="48"/>
      <c r="J362" s="9">
        <f>SUM(J331:J361)</f>
        <v>27070979.5</v>
      </c>
      <c r="K362" s="9">
        <f t="shared" ref="K362:V362" si="385">SUM(K331:K361)</f>
        <v>2225152.1299999994</v>
      </c>
      <c r="L362" s="9">
        <f t="shared" si="385"/>
        <v>2225152.1299999994</v>
      </c>
      <c r="M362" s="9">
        <f t="shared" si="385"/>
        <v>2225152.1299999994</v>
      </c>
      <c r="N362" s="9">
        <f t="shared" si="385"/>
        <v>2225152.1299999994</v>
      </c>
      <c r="O362" s="9">
        <f t="shared" si="385"/>
        <v>2225152.1299999994</v>
      </c>
      <c r="P362" s="9">
        <f t="shared" si="385"/>
        <v>2225152.1299999994</v>
      </c>
      <c r="Q362" s="9">
        <f t="shared" si="385"/>
        <v>2225152.1299999994</v>
      </c>
      <c r="R362" s="9">
        <f t="shared" si="385"/>
        <v>2298982.9699999993</v>
      </c>
      <c r="S362" s="9">
        <f t="shared" si="385"/>
        <v>2298982.9699999993</v>
      </c>
      <c r="T362" s="9">
        <f t="shared" si="385"/>
        <v>2298982.9699999993</v>
      </c>
      <c r="U362" s="9">
        <f t="shared" si="385"/>
        <v>2298982.9699999993</v>
      </c>
      <c r="V362" s="9">
        <f t="shared" si="385"/>
        <v>2298982.7099999962</v>
      </c>
      <c r="W362" s="25"/>
      <c r="X362" s="25"/>
      <c r="Y362" s="37"/>
    </row>
    <row r="363" spans="1:25" ht="24.95" customHeight="1">
      <c r="A363" s="64" t="s">
        <v>427</v>
      </c>
      <c r="B363" s="65"/>
      <c r="C363" s="65"/>
      <c r="D363" s="65"/>
      <c r="E363" s="65"/>
      <c r="F363" s="65"/>
      <c r="G363" s="65"/>
      <c r="H363" s="65"/>
      <c r="I363" s="65"/>
      <c r="J363" s="65"/>
      <c r="K363" s="66"/>
      <c r="L363" s="44"/>
      <c r="W363" s="25"/>
      <c r="X363" s="25"/>
      <c r="Y363" s="37"/>
    </row>
    <row r="364" spans="1:25" s="40" customFormat="1" ht="15.75">
      <c r="A364" s="4">
        <v>1</v>
      </c>
      <c r="B364" s="10" t="s">
        <v>319</v>
      </c>
      <c r="C364" s="22" t="s">
        <v>10</v>
      </c>
      <c r="D364" s="32" t="s">
        <v>11</v>
      </c>
      <c r="E364" s="32" t="s">
        <v>11</v>
      </c>
      <c r="F364" s="32" t="s">
        <v>12</v>
      </c>
      <c r="G364" s="34">
        <v>1230500</v>
      </c>
      <c r="H364" s="47">
        <v>0.15</v>
      </c>
      <c r="I364" s="49"/>
      <c r="J364" s="21">
        <f>H364*G364</f>
        <v>184575</v>
      </c>
      <c r="K364" s="21">
        <v>15381.25</v>
      </c>
      <c r="L364" s="21">
        <v>15381.25</v>
      </c>
      <c r="M364" s="21">
        <v>15381.25</v>
      </c>
      <c r="N364" s="21">
        <v>15381.25</v>
      </c>
      <c r="O364" s="21">
        <v>15381.25</v>
      </c>
      <c r="P364" s="21">
        <v>15381.25</v>
      </c>
      <c r="Q364" s="21">
        <f t="shared" ref="Q364:U364" si="386">P364</f>
        <v>15381.25</v>
      </c>
      <c r="R364" s="21">
        <f t="shared" si="386"/>
        <v>15381.25</v>
      </c>
      <c r="S364" s="21">
        <f t="shared" si="386"/>
        <v>15381.25</v>
      </c>
      <c r="T364" s="21">
        <f t="shared" si="386"/>
        <v>15381.25</v>
      </c>
      <c r="U364" s="21">
        <f t="shared" si="386"/>
        <v>15381.25</v>
      </c>
      <c r="V364" s="21">
        <f t="shared" ref="V364" si="387">J364-K364-L364-M364-N364-O364-P364-Q364-R364-S364-T364-U364</f>
        <v>15381.25</v>
      </c>
      <c r="Y364" s="41"/>
    </row>
    <row r="365" spans="1:25" s="25" customFormat="1" ht="15.75">
      <c r="A365" s="22">
        <v>2</v>
      </c>
      <c r="B365" s="31" t="s">
        <v>307</v>
      </c>
      <c r="C365" s="22" t="s">
        <v>10</v>
      </c>
      <c r="D365" s="32" t="s">
        <v>11</v>
      </c>
      <c r="E365" s="32" t="s">
        <v>11</v>
      </c>
      <c r="F365" s="32" t="s">
        <v>12</v>
      </c>
      <c r="G365" s="34">
        <v>1230500</v>
      </c>
      <c r="H365" s="47">
        <v>0.15</v>
      </c>
      <c r="I365" s="47"/>
      <c r="J365" s="21">
        <f t="shared" ref="J365:J372" si="388">H365*G365</f>
        <v>184575</v>
      </c>
      <c r="K365" s="21">
        <v>15381.25</v>
      </c>
      <c r="L365" s="21">
        <v>15381.25</v>
      </c>
      <c r="M365" s="21">
        <v>15381.25</v>
      </c>
      <c r="N365" s="21">
        <v>15381.25</v>
      </c>
      <c r="O365" s="21">
        <v>15381.25</v>
      </c>
      <c r="P365" s="21">
        <v>15381.25</v>
      </c>
      <c r="Q365" s="21">
        <f t="shared" ref="Q365:U365" si="389">P365</f>
        <v>15381.25</v>
      </c>
      <c r="R365" s="21">
        <f t="shared" si="389"/>
        <v>15381.25</v>
      </c>
      <c r="S365" s="21">
        <f t="shared" si="389"/>
        <v>15381.25</v>
      </c>
      <c r="T365" s="21">
        <f t="shared" si="389"/>
        <v>15381.25</v>
      </c>
      <c r="U365" s="21">
        <f t="shared" si="389"/>
        <v>15381.25</v>
      </c>
      <c r="V365" s="21">
        <f t="shared" ref="V365:V392" si="390">J365-K365-L365-M365-N365-O365-P365-Q365-R365-S365-T365-U365</f>
        <v>15381.25</v>
      </c>
      <c r="Y365" s="37"/>
    </row>
    <row r="366" spans="1:25" s="25" customFormat="1" ht="15.75">
      <c r="A366" s="4">
        <v>3</v>
      </c>
      <c r="B366" s="31" t="s">
        <v>328</v>
      </c>
      <c r="C366" s="22" t="s">
        <v>10</v>
      </c>
      <c r="D366" s="32" t="s">
        <v>11</v>
      </c>
      <c r="E366" s="22" t="s">
        <v>11</v>
      </c>
      <c r="F366" s="22" t="s">
        <v>12</v>
      </c>
      <c r="G366" s="34">
        <v>1230500</v>
      </c>
      <c r="H366" s="47">
        <v>0.15</v>
      </c>
      <c r="I366" s="47"/>
      <c r="J366" s="21">
        <f t="shared" si="388"/>
        <v>184575</v>
      </c>
      <c r="K366" s="21">
        <v>15381.25</v>
      </c>
      <c r="L366" s="21">
        <v>15381.25</v>
      </c>
      <c r="M366" s="21">
        <v>15381.25</v>
      </c>
      <c r="N366" s="21">
        <v>15381.25</v>
      </c>
      <c r="O366" s="21">
        <v>15381.25</v>
      </c>
      <c r="P366" s="21">
        <v>15381.25</v>
      </c>
      <c r="Q366" s="21">
        <f t="shared" ref="Q366:U366" si="391">P366</f>
        <v>15381.25</v>
      </c>
      <c r="R366" s="21">
        <f t="shared" si="391"/>
        <v>15381.25</v>
      </c>
      <c r="S366" s="21">
        <f t="shared" si="391"/>
        <v>15381.25</v>
      </c>
      <c r="T366" s="21">
        <f t="shared" si="391"/>
        <v>15381.25</v>
      </c>
      <c r="U366" s="21">
        <f t="shared" si="391"/>
        <v>15381.25</v>
      </c>
      <c r="V366" s="21">
        <f t="shared" si="390"/>
        <v>15381.25</v>
      </c>
      <c r="Y366" s="37"/>
    </row>
    <row r="367" spans="1:25" s="25" customFormat="1" ht="15.75">
      <c r="A367" s="22">
        <v>4</v>
      </c>
      <c r="B367" s="31" t="s">
        <v>317</v>
      </c>
      <c r="C367" s="22" t="s">
        <v>10</v>
      </c>
      <c r="D367" s="32" t="s">
        <v>11</v>
      </c>
      <c r="E367" s="22" t="s">
        <v>11</v>
      </c>
      <c r="F367" s="22" t="s">
        <v>12</v>
      </c>
      <c r="G367" s="34">
        <v>1230500</v>
      </c>
      <c r="H367" s="47">
        <v>0.15</v>
      </c>
      <c r="I367" s="47"/>
      <c r="J367" s="21">
        <f t="shared" si="388"/>
        <v>184575</v>
      </c>
      <c r="K367" s="21">
        <v>15381.25</v>
      </c>
      <c r="L367" s="21">
        <v>15381.25</v>
      </c>
      <c r="M367" s="21">
        <v>15381.25</v>
      </c>
      <c r="N367" s="21">
        <v>15381.25</v>
      </c>
      <c r="O367" s="21">
        <v>15381.25</v>
      </c>
      <c r="P367" s="21">
        <v>15381.25</v>
      </c>
      <c r="Q367" s="21">
        <f t="shared" ref="Q367:U367" si="392">P367</f>
        <v>15381.25</v>
      </c>
      <c r="R367" s="21">
        <f t="shared" si="392"/>
        <v>15381.25</v>
      </c>
      <c r="S367" s="21">
        <f t="shared" si="392"/>
        <v>15381.25</v>
      </c>
      <c r="T367" s="21">
        <f t="shared" si="392"/>
        <v>15381.25</v>
      </c>
      <c r="U367" s="21">
        <f t="shared" si="392"/>
        <v>15381.25</v>
      </c>
      <c r="V367" s="21">
        <f t="shared" si="390"/>
        <v>15381.25</v>
      </c>
      <c r="Y367" s="37"/>
    </row>
    <row r="368" spans="1:25" s="25" customFormat="1" ht="15.75">
      <c r="A368" s="4">
        <v>5</v>
      </c>
      <c r="B368" s="31" t="s">
        <v>314</v>
      </c>
      <c r="C368" s="22" t="s">
        <v>433</v>
      </c>
      <c r="D368" s="22" t="s">
        <v>12</v>
      </c>
      <c r="E368" s="22" t="s">
        <v>11</v>
      </c>
      <c r="F368" s="22"/>
      <c r="G368" s="34">
        <v>1230500</v>
      </c>
      <c r="H368" s="47">
        <v>0.15</v>
      </c>
      <c r="I368" s="47"/>
      <c r="J368" s="21">
        <f t="shared" si="388"/>
        <v>184575</v>
      </c>
      <c r="K368" s="21">
        <v>15381.25</v>
      </c>
      <c r="L368" s="21">
        <v>15381.25</v>
      </c>
      <c r="M368" s="21">
        <v>15381.25</v>
      </c>
      <c r="N368" s="21">
        <v>15381.25</v>
      </c>
      <c r="O368" s="21">
        <v>15381.25</v>
      </c>
      <c r="P368" s="21">
        <v>15381.25</v>
      </c>
      <c r="Q368" s="21">
        <f t="shared" ref="Q368:U368" si="393">P368</f>
        <v>15381.25</v>
      </c>
      <c r="R368" s="21">
        <f t="shared" si="393"/>
        <v>15381.25</v>
      </c>
      <c r="S368" s="21">
        <f t="shared" si="393"/>
        <v>15381.25</v>
      </c>
      <c r="T368" s="21">
        <f t="shared" si="393"/>
        <v>15381.25</v>
      </c>
      <c r="U368" s="21">
        <f t="shared" si="393"/>
        <v>15381.25</v>
      </c>
      <c r="V368" s="21">
        <f t="shared" si="390"/>
        <v>15381.25</v>
      </c>
      <c r="Y368" s="37"/>
    </row>
    <row r="369" spans="1:25" s="25" customFormat="1" ht="15.75">
      <c r="A369" s="22">
        <v>6</v>
      </c>
      <c r="B369" s="31" t="s">
        <v>309</v>
      </c>
      <c r="C369" s="22" t="s">
        <v>433</v>
      </c>
      <c r="D369" s="22" t="s">
        <v>12</v>
      </c>
      <c r="E369" s="22" t="s">
        <v>11</v>
      </c>
      <c r="F369" s="22"/>
      <c r="G369" s="34">
        <v>1230500</v>
      </c>
      <c r="H369" s="47">
        <v>0.15</v>
      </c>
      <c r="I369" s="47"/>
      <c r="J369" s="21">
        <f t="shared" si="388"/>
        <v>184575</v>
      </c>
      <c r="K369" s="21">
        <v>15381.25</v>
      </c>
      <c r="L369" s="21">
        <v>15381.25</v>
      </c>
      <c r="M369" s="21">
        <v>15381.25</v>
      </c>
      <c r="N369" s="21">
        <v>15381.25</v>
      </c>
      <c r="O369" s="21">
        <v>15381.25</v>
      </c>
      <c r="P369" s="21">
        <v>15381.25</v>
      </c>
      <c r="Q369" s="21">
        <f t="shared" ref="Q369:U369" si="394">P369</f>
        <v>15381.25</v>
      </c>
      <c r="R369" s="21">
        <f t="shared" si="394"/>
        <v>15381.25</v>
      </c>
      <c r="S369" s="21">
        <f t="shared" si="394"/>
        <v>15381.25</v>
      </c>
      <c r="T369" s="21">
        <f t="shared" si="394"/>
        <v>15381.25</v>
      </c>
      <c r="U369" s="21">
        <f t="shared" si="394"/>
        <v>15381.25</v>
      </c>
      <c r="V369" s="21">
        <f t="shared" si="390"/>
        <v>15381.25</v>
      </c>
      <c r="Y369" s="37"/>
    </row>
    <row r="370" spans="1:25" s="25" customFormat="1" ht="15.75">
      <c r="A370" s="4">
        <v>7</v>
      </c>
      <c r="B370" s="31" t="s">
        <v>315</v>
      </c>
      <c r="C370" s="22" t="s">
        <v>433</v>
      </c>
      <c r="D370" s="22" t="s">
        <v>12</v>
      </c>
      <c r="E370" s="22" t="s">
        <v>11</v>
      </c>
      <c r="F370" s="22"/>
      <c r="G370" s="34">
        <v>1230500</v>
      </c>
      <c r="H370" s="47">
        <v>0.15</v>
      </c>
      <c r="I370" s="47"/>
      <c r="J370" s="21">
        <f t="shared" si="388"/>
        <v>184575</v>
      </c>
      <c r="K370" s="21">
        <v>15381.25</v>
      </c>
      <c r="L370" s="21">
        <v>15381.25</v>
      </c>
      <c r="M370" s="21">
        <v>15381.25</v>
      </c>
      <c r="N370" s="21">
        <v>15381.25</v>
      </c>
      <c r="O370" s="21">
        <v>15381.25</v>
      </c>
      <c r="P370" s="21">
        <v>15381.25</v>
      </c>
      <c r="Q370" s="21">
        <f t="shared" ref="Q370:U370" si="395">P370</f>
        <v>15381.25</v>
      </c>
      <c r="R370" s="21">
        <f t="shared" si="395"/>
        <v>15381.25</v>
      </c>
      <c r="S370" s="21">
        <f t="shared" si="395"/>
        <v>15381.25</v>
      </c>
      <c r="T370" s="21">
        <f t="shared" si="395"/>
        <v>15381.25</v>
      </c>
      <c r="U370" s="21">
        <f t="shared" si="395"/>
        <v>15381.25</v>
      </c>
      <c r="V370" s="21">
        <f t="shared" si="390"/>
        <v>15381.25</v>
      </c>
      <c r="Y370" s="37"/>
    </row>
    <row r="371" spans="1:25" s="25" customFormat="1" ht="15.75">
      <c r="A371" s="22">
        <v>8</v>
      </c>
      <c r="B371" s="31" t="s">
        <v>313</v>
      </c>
      <c r="C371" s="22" t="s">
        <v>433</v>
      </c>
      <c r="D371" s="22" t="s">
        <v>12</v>
      </c>
      <c r="E371" s="22" t="s">
        <v>11</v>
      </c>
      <c r="F371" s="22"/>
      <c r="G371" s="34">
        <v>1230500</v>
      </c>
      <c r="H371" s="47">
        <v>0.15</v>
      </c>
      <c r="I371" s="47"/>
      <c r="J371" s="21">
        <f t="shared" si="388"/>
        <v>184575</v>
      </c>
      <c r="K371" s="21">
        <v>15381.25</v>
      </c>
      <c r="L371" s="21">
        <v>15381.25</v>
      </c>
      <c r="M371" s="21">
        <v>15381.25</v>
      </c>
      <c r="N371" s="21">
        <v>15381.25</v>
      </c>
      <c r="O371" s="21">
        <v>15381.25</v>
      </c>
      <c r="P371" s="21">
        <v>15381.25</v>
      </c>
      <c r="Q371" s="21">
        <f t="shared" ref="Q371:U371" si="396">P371</f>
        <v>15381.25</v>
      </c>
      <c r="R371" s="21">
        <f t="shared" si="396"/>
        <v>15381.25</v>
      </c>
      <c r="S371" s="21">
        <f t="shared" si="396"/>
        <v>15381.25</v>
      </c>
      <c r="T371" s="21">
        <f t="shared" si="396"/>
        <v>15381.25</v>
      </c>
      <c r="U371" s="21">
        <f t="shared" si="396"/>
        <v>15381.25</v>
      </c>
      <c r="V371" s="21">
        <f t="shared" si="390"/>
        <v>15381.25</v>
      </c>
      <c r="Y371" s="37"/>
    </row>
    <row r="372" spans="1:25" s="25" customFormat="1" ht="15.75">
      <c r="A372" s="4">
        <v>9</v>
      </c>
      <c r="B372" s="31" t="s">
        <v>311</v>
      </c>
      <c r="C372" s="22" t="s">
        <v>433</v>
      </c>
      <c r="D372" s="22" t="s">
        <v>12</v>
      </c>
      <c r="E372" s="22" t="s">
        <v>11</v>
      </c>
      <c r="F372" s="22"/>
      <c r="G372" s="34">
        <v>1230500</v>
      </c>
      <c r="H372" s="47">
        <v>0.15</v>
      </c>
      <c r="I372" s="47"/>
      <c r="J372" s="21">
        <f t="shared" si="388"/>
        <v>184575</v>
      </c>
      <c r="K372" s="21">
        <v>15381.25</v>
      </c>
      <c r="L372" s="21">
        <v>15381.25</v>
      </c>
      <c r="M372" s="21">
        <v>15381.25</v>
      </c>
      <c r="N372" s="21">
        <v>15381.25</v>
      </c>
      <c r="O372" s="21">
        <v>15381.25</v>
      </c>
      <c r="P372" s="21">
        <v>15381.25</v>
      </c>
      <c r="Q372" s="21">
        <f t="shared" ref="Q372:U372" si="397">P372</f>
        <v>15381.25</v>
      </c>
      <c r="R372" s="21">
        <f t="shared" si="397"/>
        <v>15381.25</v>
      </c>
      <c r="S372" s="21">
        <f t="shared" si="397"/>
        <v>15381.25</v>
      </c>
      <c r="T372" s="21">
        <f t="shared" si="397"/>
        <v>15381.25</v>
      </c>
      <c r="U372" s="21">
        <f t="shared" si="397"/>
        <v>15381.25</v>
      </c>
      <c r="V372" s="21">
        <f t="shared" si="390"/>
        <v>15381.25</v>
      </c>
      <c r="Y372" s="37"/>
    </row>
    <row r="373" spans="1:25" s="25" customFormat="1" ht="15.75">
      <c r="A373" s="22">
        <v>10</v>
      </c>
      <c r="B373" s="31" t="s">
        <v>310</v>
      </c>
      <c r="C373" s="22" t="s">
        <v>433</v>
      </c>
      <c r="D373" s="22" t="s">
        <v>12</v>
      </c>
      <c r="E373" s="22" t="s">
        <v>11</v>
      </c>
      <c r="F373" s="22"/>
      <c r="G373" s="34">
        <v>1230500</v>
      </c>
      <c r="H373" s="47">
        <v>0.15</v>
      </c>
      <c r="I373" s="47"/>
      <c r="J373" s="21">
        <f>H373*G373</f>
        <v>184575</v>
      </c>
      <c r="K373" s="21">
        <v>15381.25</v>
      </c>
      <c r="L373" s="21">
        <v>15381.25</v>
      </c>
      <c r="M373" s="21">
        <v>15381.25</v>
      </c>
      <c r="N373" s="21">
        <v>15381.25</v>
      </c>
      <c r="O373" s="21">
        <v>15381.25</v>
      </c>
      <c r="P373" s="21">
        <v>15381.25</v>
      </c>
      <c r="Q373" s="21">
        <f t="shared" ref="Q373:U373" si="398">P373</f>
        <v>15381.25</v>
      </c>
      <c r="R373" s="21">
        <f t="shared" si="398"/>
        <v>15381.25</v>
      </c>
      <c r="S373" s="21">
        <f t="shared" si="398"/>
        <v>15381.25</v>
      </c>
      <c r="T373" s="21">
        <f t="shared" si="398"/>
        <v>15381.25</v>
      </c>
      <c r="U373" s="21">
        <f t="shared" si="398"/>
        <v>15381.25</v>
      </c>
      <c r="V373" s="21">
        <f t="shared" si="390"/>
        <v>15381.25</v>
      </c>
      <c r="Y373" s="37"/>
    </row>
    <row r="374" spans="1:25" s="40" customFormat="1" ht="15.75">
      <c r="A374" s="4">
        <v>11</v>
      </c>
      <c r="B374" s="10" t="s">
        <v>422</v>
      </c>
      <c r="C374" s="22" t="s">
        <v>433</v>
      </c>
      <c r="D374" s="4" t="s">
        <v>12</v>
      </c>
      <c r="E374" s="4" t="s">
        <v>11</v>
      </c>
      <c r="F374" s="4"/>
      <c r="G374" s="34">
        <v>1230500</v>
      </c>
      <c r="H374" s="47">
        <v>0.15</v>
      </c>
      <c r="I374" s="49"/>
      <c r="J374" s="21">
        <v>292244</v>
      </c>
      <c r="K374" s="21">
        <v>51270.83</v>
      </c>
      <c r="L374" s="21">
        <v>51270.83</v>
      </c>
      <c r="M374" s="21">
        <v>51270.83</v>
      </c>
      <c r="N374" s="21">
        <v>15381.28</v>
      </c>
      <c r="O374" s="21">
        <v>15381.28</v>
      </c>
      <c r="P374" s="21">
        <v>15381.28</v>
      </c>
      <c r="Q374" s="21">
        <f t="shared" ref="Q374:U374" si="399">P374</f>
        <v>15381.28</v>
      </c>
      <c r="R374" s="21">
        <f t="shared" si="399"/>
        <v>15381.28</v>
      </c>
      <c r="S374" s="21">
        <f t="shared" si="399"/>
        <v>15381.28</v>
      </c>
      <c r="T374" s="21">
        <f t="shared" si="399"/>
        <v>15381.28</v>
      </c>
      <c r="U374" s="21">
        <f t="shared" si="399"/>
        <v>15381.28</v>
      </c>
      <c r="V374" s="21">
        <f>J374-K374-L374-M374-N374-O374-P374-Q374-R374-S374-T374-U374</f>
        <v>15381.269999999959</v>
      </c>
      <c r="Y374" s="41"/>
    </row>
    <row r="375" spans="1:25" s="40" customFormat="1" ht="15.75">
      <c r="A375" s="22">
        <v>12</v>
      </c>
      <c r="B375" s="10" t="s">
        <v>316</v>
      </c>
      <c r="C375" s="22" t="s">
        <v>433</v>
      </c>
      <c r="D375" s="4" t="s">
        <v>12</v>
      </c>
      <c r="E375" s="4" t="s">
        <v>11</v>
      </c>
      <c r="F375" s="4"/>
      <c r="G375" s="34">
        <v>1230500</v>
      </c>
      <c r="H375" s="47">
        <v>0.15</v>
      </c>
      <c r="I375" s="49"/>
      <c r="J375" s="21">
        <f>H375*G375</f>
        <v>184575</v>
      </c>
      <c r="K375" s="21">
        <v>15381.25</v>
      </c>
      <c r="L375" s="21">
        <v>15381.25</v>
      </c>
      <c r="M375" s="21">
        <v>15381.25</v>
      </c>
      <c r="N375" s="21">
        <v>15381.25</v>
      </c>
      <c r="O375" s="21">
        <v>15381.25</v>
      </c>
      <c r="P375" s="21">
        <v>15381.25</v>
      </c>
      <c r="Q375" s="21">
        <f t="shared" ref="Q375:U375" si="400">P375</f>
        <v>15381.25</v>
      </c>
      <c r="R375" s="21">
        <f t="shared" si="400"/>
        <v>15381.25</v>
      </c>
      <c r="S375" s="21">
        <f t="shared" si="400"/>
        <v>15381.25</v>
      </c>
      <c r="T375" s="21">
        <f t="shared" si="400"/>
        <v>15381.25</v>
      </c>
      <c r="U375" s="21">
        <f t="shared" si="400"/>
        <v>15381.25</v>
      </c>
      <c r="V375" s="21">
        <f t="shared" si="390"/>
        <v>15381.25</v>
      </c>
      <c r="Y375" s="41"/>
    </row>
    <row r="376" spans="1:25" s="40" customFormat="1" ht="15.75">
      <c r="A376" s="4">
        <v>13</v>
      </c>
      <c r="B376" s="10" t="s">
        <v>322</v>
      </c>
      <c r="C376" s="22" t="s">
        <v>433</v>
      </c>
      <c r="D376" s="4" t="s">
        <v>12</v>
      </c>
      <c r="E376" s="4" t="s">
        <v>11</v>
      </c>
      <c r="F376" s="4"/>
      <c r="G376" s="34">
        <v>1230500</v>
      </c>
      <c r="H376" s="47">
        <v>0.5</v>
      </c>
      <c r="I376" s="49"/>
      <c r="J376" s="21">
        <f t="shared" ref="J376:J392" si="401">H376*G376</f>
        <v>615250</v>
      </c>
      <c r="K376" s="21">
        <v>51270.83</v>
      </c>
      <c r="L376" s="21">
        <v>51270.83</v>
      </c>
      <c r="M376" s="21">
        <v>51270.83</v>
      </c>
      <c r="N376" s="21">
        <v>51270.83</v>
      </c>
      <c r="O376" s="21">
        <v>51270.83</v>
      </c>
      <c r="P376" s="21">
        <v>51270.83</v>
      </c>
      <c r="Q376" s="21">
        <f t="shared" ref="Q376:U376" si="402">P376</f>
        <v>51270.83</v>
      </c>
      <c r="R376" s="21">
        <f t="shared" si="402"/>
        <v>51270.83</v>
      </c>
      <c r="S376" s="21">
        <f t="shared" si="402"/>
        <v>51270.83</v>
      </c>
      <c r="T376" s="21">
        <f t="shared" si="402"/>
        <v>51270.83</v>
      </c>
      <c r="U376" s="21">
        <f t="shared" si="402"/>
        <v>51270.83</v>
      </c>
      <c r="V376" s="21">
        <f t="shared" si="390"/>
        <v>51270.869999999908</v>
      </c>
      <c r="Y376" s="41"/>
    </row>
    <row r="377" spans="1:25" s="40" customFormat="1" ht="15.75">
      <c r="A377" s="22">
        <v>14</v>
      </c>
      <c r="B377" s="10" t="s">
        <v>318</v>
      </c>
      <c r="C377" s="22" t="s">
        <v>433</v>
      </c>
      <c r="D377" s="4" t="s">
        <v>12</v>
      </c>
      <c r="E377" s="4" t="s">
        <v>11</v>
      </c>
      <c r="F377" s="4"/>
      <c r="G377" s="34">
        <v>1230500</v>
      </c>
      <c r="H377" s="47">
        <v>0.5</v>
      </c>
      <c r="I377" s="49"/>
      <c r="J377" s="21">
        <f t="shared" si="401"/>
        <v>615250</v>
      </c>
      <c r="K377" s="21">
        <v>51270.83</v>
      </c>
      <c r="L377" s="21">
        <v>51270.83</v>
      </c>
      <c r="M377" s="21">
        <v>51270.83</v>
      </c>
      <c r="N377" s="21">
        <v>51270.83</v>
      </c>
      <c r="O377" s="21">
        <v>51270.83</v>
      </c>
      <c r="P377" s="21">
        <v>51270.83</v>
      </c>
      <c r="Q377" s="21">
        <f t="shared" ref="Q377:U377" si="403">P377</f>
        <v>51270.83</v>
      </c>
      <c r="R377" s="21">
        <f t="shared" si="403"/>
        <v>51270.83</v>
      </c>
      <c r="S377" s="21">
        <f t="shared" si="403"/>
        <v>51270.83</v>
      </c>
      <c r="T377" s="21">
        <f t="shared" si="403"/>
        <v>51270.83</v>
      </c>
      <c r="U377" s="21">
        <f t="shared" si="403"/>
        <v>51270.83</v>
      </c>
      <c r="V377" s="21">
        <f t="shared" si="390"/>
        <v>51270.869999999908</v>
      </c>
      <c r="Y377" s="41"/>
    </row>
    <row r="378" spans="1:25" s="25" customFormat="1" ht="15.75">
      <c r="A378" s="4">
        <v>15</v>
      </c>
      <c r="B378" s="31" t="s">
        <v>312</v>
      </c>
      <c r="C378" s="22" t="s">
        <v>433</v>
      </c>
      <c r="D378" s="22" t="s">
        <v>12</v>
      </c>
      <c r="E378" s="22" t="s">
        <v>11</v>
      </c>
      <c r="F378" s="22"/>
      <c r="G378" s="34">
        <v>1230500</v>
      </c>
      <c r="H378" s="47">
        <v>0.5</v>
      </c>
      <c r="I378" s="47"/>
      <c r="J378" s="21">
        <f t="shared" si="401"/>
        <v>615250</v>
      </c>
      <c r="K378" s="21">
        <v>51270.83</v>
      </c>
      <c r="L378" s="21">
        <v>51270.83</v>
      </c>
      <c r="M378" s="21">
        <v>51270.83</v>
      </c>
      <c r="N378" s="21">
        <v>51270.83</v>
      </c>
      <c r="O378" s="21">
        <v>51270.83</v>
      </c>
      <c r="P378" s="21">
        <v>51270.83</v>
      </c>
      <c r="Q378" s="21">
        <f t="shared" ref="Q378:U378" si="404">P378</f>
        <v>51270.83</v>
      </c>
      <c r="R378" s="21">
        <f t="shared" si="404"/>
        <v>51270.83</v>
      </c>
      <c r="S378" s="21">
        <f t="shared" si="404"/>
        <v>51270.83</v>
      </c>
      <c r="T378" s="21">
        <f t="shared" si="404"/>
        <v>51270.83</v>
      </c>
      <c r="U378" s="21">
        <f t="shared" si="404"/>
        <v>51270.83</v>
      </c>
      <c r="V378" s="21">
        <f t="shared" si="390"/>
        <v>51270.869999999908</v>
      </c>
      <c r="Y378" s="37"/>
    </row>
    <row r="379" spans="1:25" s="40" customFormat="1" ht="15.75">
      <c r="A379" s="22">
        <v>16</v>
      </c>
      <c r="B379" s="10" t="s">
        <v>327</v>
      </c>
      <c r="C379" s="22" t="s">
        <v>433</v>
      </c>
      <c r="D379" s="4" t="s">
        <v>12</v>
      </c>
      <c r="E379" s="4" t="s">
        <v>11</v>
      </c>
      <c r="F379" s="4"/>
      <c r="G379" s="34">
        <v>1230500</v>
      </c>
      <c r="H379" s="47">
        <v>0.5</v>
      </c>
      <c r="I379" s="49"/>
      <c r="J379" s="21">
        <f t="shared" si="401"/>
        <v>615250</v>
      </c>
      <c r="K379" s="21">
        <v>51270.83</v>
      </c>
      <c r="L379" s="21">
        <v>51270.83</v>
      </c>
      <c r="M379" s="21">
        <v>51270.83</v>
      </c>
      <c r="N379" s="21">
        <v>51270.83</v>
      </c>
      <c r="O379" s="21">
        <v>51270.83</v>
      </c>
      <c r="P379" s="21">
        <v>51270.83</v>
      </c>
      <c r="Q379" s="21">
        <f t="shared" ref="Q379:U379" si="405">P379</f>
        <v>51270.83</v>
      </c>
      <c r="R379" s="21">
        <f t="shared" si="405"/>
        <v>51270.83</v>
      </c>
      <c r="S379" s="21">
        <f t="shared" si="405"/>
        <v>51270.83</v>
      </c>
      <c r="T379" s="21">
        <f t="shared" si="405"/>
        <v>51270.83</v>
      </c>
      <c r="U379" s="21">
        <f t="shared" si="405"/>
        <v>51270.83</v>
      </c>
      <c r="V379" s="21">
        <f t="shared" si="390"/>
        <v>51270.869999999908</v>
      </c>
      <c r="Y379" s="41"/>
    </row>
    <row r="380" spans="1:25" s="40" customFormat="1" ht="15.75">
      <c r="A380" s="4">
        <v>17</v>
      </c>
      <c r="B380" s="10" t="s">
        <v>308</v>
      </c>
      <c r="C380" s="22" t="s">
        <v>433</v>
      </c>
      <c r="D380" s="4" t="s">
        <v>12</v>
      </c>
      <c r="E380" s="4" t="s">
        <v>11</v>
      </c>
      <c r="F380" s="4"/>
      <c r="G380" s="34">
        <v>1230500</v>
      </c>
      <c r="H380" s="47">
        <v>0.5</v>
      </c>
      <c r="I380" s="49"/>
      <c r="J380" s="21">
        <f t="shared" si="401"/>
        <v>615250</v>
      </c>
      <c r="K380" s="21">
        <v>51270.83</v>
      </c>
      <c r="L380" s="21">
        <v>51270.83</v>
      </c>
      <c r="M380" s="21">
        <v>51270.83</v>
      </c>
      <c r="N380" s="21">
        <v>51270.83</v>
      </c>
      <c r="O380" s="21">
        <v>51270.83</v>
      </c>
      <c r="P380" s="21">
        <v>51270.83</v>
      </c>
      <c r="Q380" s="21">
        <f t="shared" ref="Q380:U380" si="406">P380</f>
        <v>51270.83</v>
      </c>
      <c r="R380" s="21">
        <f t="shared" si="406"/>
        <v>51270.83</v>
      </c>
      <c r="S380" s="21">
        <f t="shared" si="406"/>
        <v>51270.83</v>
      </c>
      <c r="T380" s="21">
        <f t="shared" si="406"/>
        <v>51270.83</v>
      </c>
      <c r="U380" s="21">
        <f t="shared" si="406"/>
        <v>51270.83</v>
      </c>
      <c r="V380" s="21">
        <f t="shared" si="390"/>
        <v>51270.869999999908</v>
      </c>
      <c r="Y380" s="41"/>
    </row>
    <row r="381" spans="1:25" s="40" customFormat="1" ht="15.75">
      <c r="A381" s="22">
        <v>18</v>
      </c>
      <c r="B381" s="10" t="s">
        <v>320</v>
      </c>
      <c r="C381" s="22" t="s">
        <v>433</v>
      </c>
      <c r="D381" s="4" t="s">
        <v>12</v>
      </c>
      <c r="E381" s="4" t="s">
        <v>11</v>
      </c>
      <c r="F381" s="4"/>
      <c r="G381" s="34">
        <v>1230500</v>
      </c>
      <c r="H381" s="47">
        <v>0.5</v>
      </c>
      <c r="I381" s="49"/>
      <c r="J381" s="21">
        <f t="shared" si="401"/>
        <v>615250</v>
      </c>
      <c r="K381" s="21">
        <v>51270.83</v>
      </c>
      <c r="L381" s="21">
        <v>51270.83</v>
      </c>
      <c r="M381" s="21">
        <v>51270.83</v>
      </c>
      <c r="N381" s="21">
        <v>51270.83</v>
      </c>
      <c r="O381" s="21">
        <v>51270.83</v>
      </c>
      <c r="P381" s="21">
        <v>51270.83</v>
      </c>
      <c r="Q381" s="21">
        <f t="shared" ref="Q381:U381" si="407">P381</f>
        <v>51270.83</v>
      </c>
      <c r="R381" s="21">
        <f t="shared" si="407"/>
        <v>51270.83</v>
      </c>
      <c r="S381" s="21">
        <f t="shared" si="407"/>
        <v>51270.83</v>
      </c>
      <c r="T381" s="21">
        <f t="shared" si="407"/>
        <v>51270.83</v>
      </c>
      <c r="U381" s="21">
        <f t="shared" si="407"/>
        <v>51270.83</v>
      </c>
      <c r="V381" s="21">
        <f t="shared" si="390"/>
        <v>51270.869999999908</v>
      </c>
      <c r="Y381" s="41"/>
    </row>
    <row r="382" spans="1:25" s="40" customFormat="1" ht="15.75">
      <c r="A382" s="4">
        <v>19</v>
      </c>
      <c r="B382" s="10" t="s">
        <v>332</v>
      </c>
      <c r="C382" s="22" t="s">
        <v>433</v>
      </c>
      <c r="D382" s="4" t="s">
        <v>12</v>
      </c>
      <c r="E382" s="4" t="s">
        <v>11</v>
      </c>
      <c r="F382" s="4"/>
      <c r="G382" s="34">
        <v>1230500</v>
      </c>
      <c r="H382" s="47">
        <v>0.5</v>
      </c>
      <c r="I382" s="49"/>
      <c r="J382" s="21">
        <f t="shared" si="401"/>
        <v>615250</v>
      </c>
      <c r="K382" s="21">
        <v>51270.83</v>
      </c>
      <c r="L382" s="21">
        <v>51270.83</v>
      </c>
      <c r="M382" s="21">
        <v>51270.83</v>
      </c>
      <c r="N382" s="21">
        <v>51270.83</v>
      </c>
      <c r="O382" s="21">
        <v>51270.83</v>
      </c>
      <c r="P382" s="21">
        <v>51270.83</v>
      </c>
      <c r="Q382" s="21">
        <f t="shared" ref="Q382:U382" si="408">P382</f>
        <v>51270.83</v>
      </c>
      <c r="R382" s="21">
        <f t="shared" si="408"/>
        <v>51270.83</v>
      </c>
      <c r="S382" s="21">
        <f t="shared" si="408"/>
        <v>51270.83</v>
      </c>
      <c r="T382" s="21">
        <f t="shared" si="408"/>
        <v>51270.83</v>
      </c>
      <c r="U382" s="21">
        <f t="shared" si="408"/>
        <v>51270.83</v>
      </c>
      <c r="V382" s="21">
        <f t="shared" si="390"/>
        <v>51270.869999999908</v>
      </c>
      <c r="Y382" s="41"/>
    </row>
    <row r="383" spans="1:25" s="40" customFormat="1" ht="15.75">
      <c r="A383" s="22">
        <v>20</v>
      </c>
      <c r="B383" s="10" t="s">
        <v>321</v>
      </c>
      <c r="C383" s="22" t="s">
        <v>433</v>
      </c>
      <c r="D383" s="4" t="s">
        <v>12</v>
      </c>
      <c r="E383" s="4" t="s">
        <v>11</v>
      </c>
      <c r="F383" s="4"/>
      <c r="G383" s="34">
        <v>1230500</v>
      </c>
      <c r="H383" s="47">
        <v>0.5</v>
      </c>
      <c r="I383" s="49"/>
      <c r="J383" s="21">
        <f t="shared" si="401"/>
        <v>615250</v>
      </c>
      <c r="K383" s="21">
        <v>51270.83</v>
      </c>
      <c r="L383" s="21">
        <v>51270.83</v>
      </c>
      <c r="M383" s="21">
        <v>51270.83</v>
      </c>
      <c r="N383" s="21">
        <v>51270.83</v>
      </c>
      <c r="O383" s="21">
        <v>51270.83</v>
      </c>
      <c r="P383" s="21">
        <v>51270.83</v>
      </c>
      <c r="Q383" s="21">
        <f t="shared" ref="Q383:U383" si="409">P383</f>
        <v>51270.83</v>
      </c>
      <c r="R383" s="21">
        <f t="shared" si="409"/>
        <v>51270.83</v>
      </c>
      <c r="S383" s="21">
        <f t="shared" si="409"/>
        <v>51270.83</v>
      </c>
      <c r="T383" s="21">
        <f t="shared" si="409"/>
        <v>51270.83</v>
      </c>
      <c r="U383" s="21">
        <f t="shared" si="409"/>
        <v>51270.83</v>
      </c>
      <c r="V383" s="21">
        <f t="shared" si="390"/>
        <v>51270.869999999908</v>
      </c>
      <c r="Y383" s="41"/>
    </row>
    <row r="384" spans="1:25" s="40" customFormat="1" ht="15.75">
      <c r="A384" s="4">
        <v>21</v>
      </c>
      <c r="B384" s="10" t="s">
        <v>330</v>
      </c>
      <c r="C384" s="22" t="s">
        <v>433</v>
      </c>
      <c r="D384" s="4" t="s">
        <v>12</v>
      </c>
      <c r="E384" s="4" t="s">
        <v>11</v>
      </c>
      <c r="F384" s="4"/>
      <c r="G384" s="34">
        <v>1230500</v>
      </c>
      <c r="H384" s="47">
        <v>0.5</v>
      </c>
      <c r="I384" s="49"/>
      <c r="J384" s="21">
        <f t="shared" si="401"/>
        <v>615250</v>
      </c>
      <c r="K384" s="21">
        <v>51270.83</v>
      </c>
      <c r="L384" s="21">
        <v>51270.83</v>
      </c>
      <c r="M384" s="21">
        <v>51270.83</v>
      </c>
      <c r="N384" s="21">
        <v>51270.83</v>
      </c>
      <c r="O384" s="21">
        <v>51270.83</v>
      </c>
      <c r="P384" s="21">
        <v>51270.83</v>
      </c>
      <c r="Q384" s="21">
        <f t="shared" ref="Q384:U384" si="410">P384</f>
        <v>51270.83</v>
      </c>
      <c r="R384" s="21">
        <f t="shared" si="410"/>
        <v>51270.83</v>
      </c>
      <c r="S384" s="21">
        <f t="shared" si="410"/>
        <v>51270.83</v>
      </c>
      <c r="T384" s="21">
        <f t="shared" si="410"/>
        <v>51270.83</v>
      </c>
      <c r="U384" s="21">
        <f t="shared" si="410"/>
        <v>51270.83</v>
      </c>
      <c r="V384" s="21">
        <f t="shared" si="390"/>
        <v>51270.869999999908</v>
      </c>
      <c r="Y384" s="41"/>
    </row>
    <row r="385" spans="1:25" s="40" customFormat="1" ht="15.75">
      <c r="A385" s="22">
        <v>22</v>
      </c>
      <c r="B385" s="10" t="s">
        <v>326</v>
      </c>
      <c r="C385" s="22" t="s">
        <v>433</v>
      </c>
      <c r="D385" s="4" t="s">
        <v>12</v>
      </c>
      <c r="E385" s="4" t="s">
        <v>11</v>
      </c>
      <c r="F385" s="4"/>
      <c r="G385" s="34">
        <v>1230500</v>
      </c>
      <c r="H385" s="47">
        <v>0.7</v>
      </c>
      <c r="I385" s="49"/>
      <c r="J385" s="21">
        <f t="shared" si="401"/>
        <v>861350</v>
      </c>
      <c r="K385" s="21">
        <v>71779.17</v>
      </c>
      <c r="L385" s="21">
        <v>71779.17</v>
      </c>
      <c r="M385" s="21">
        <v>71779.17</v>
      </c>
      <c r="N385" s="21">
        <v>71779.17</v>
      </c>
      <c r="O385" s="21">
        <v>71779.17</v>
      </c>
      <c r="P385" s="21">
        <v>71779.17</v>
      </c>
      <c r="Q385" s="21">
        <f t="shared" ref="Q385:U385" si="411">P385</f>
        <v>71779.17</v>
      </c>
      <c r="R385" s="21">
        <f t="shared" si="411"/>
        <v>71779.17</v>
      </c>
      <c r="S385" s="21">
        <f t="shared" si="411"/>
        <v>71779.17</v>
      </c>
      <c r="T385" s="21">
        <f t="shared" si="411"/>
        <v>71779.17</v>
      </c>
      <c r="U385" s="21">
        <f t="shared" si="411"/>
        <v>71779.17</v>
      </c>
      <c r="V385" s="21">
        <f t="shared" si="390"/>
        <v>71779.129999999932</v>
      </c>
      <c r="Y385" s="41"/>
    </row>
    <row r="386" spans="1:25" s="40" customFormat="1" ht="15.75">
      <c r="A386" s="4">
        <v>23</v>
      </c>
      <c r="B386" s="10" t="s">
        <v>323</v>
      </c>
      <c r="C386" s="22" t="s">
        <v>433</v>
      </c>
      <c r="D386" s="4" t="s">
        <v>12</v>
      </c>
      <c r="E386" s="4" t="s">
        <v>11</v>
      </c>
      <c r="F386" s="4"/>
      <c r="G386" s="34">
        <v>1230500</v>
      </c>
      <c r="H386" s="47">
        <v>0.7</v>
      </c>
      <c r="I386" s="49"/>
      <c r="J386" s="21">
        <f t="shared" si="401"/>
        <v>861350</v>
      </c>
      <c r="K386" s="21">
        <v>71779.17</v>
      </c>
      <c r="L386" s="21">
        <v>71779.17</v>
      </c>
      <c r="M386" s="21">
        <v>71779.17</v>
      </c>
      <c r="N386" s="21">
        <v>71779.17</v>
      </c>
      <c r="O386" s="21">
        <v>71779.17</v>
      </c>
      <c r="P386" s="21">
        <v>71779.17</v>
      </c>
      <c r="Q386" s="21">
        <f t="shared" ref="Q386:U386" si="412">P386</f>
        <v>71779.17</v>
      </c>
      <c r="R386" s="21">
        <f t="shared" si="412"/>
        <v>71779.17</v>
      </c>
      <c r="S386" s="21">
        <f t="shared" si="412"/>
        <v>71779.17</v>
      </c>
      <c r="T386" s="21">
        <f t="shared" si="412"/>
        <v>71779.17</v>
      </c>
      <c r="U386" s="21">
        <f t="shared" si="412"/>
        <v>71779.17</v>
      </c>
      <c r="V386" s="21">
        <f t="shared" si="390"/>
        <v>71779.129999999932</v>
      </c>
      <c r="Y386" s="41"/>
    </row>
    <row r="387" spans="1:25" s="40" customFormat="1" ht="15.75">
      <c r="A387" s="22">
        <v>24</v>
      </c>
      <c r="B387" s="10" t="s">
        <v>324</v>
      </c>
      <c r="C387" s="22" t="s">
        <v>433</v>
      </c>
      <c r="D387" s="4" t="s">
        <v>12</v>
      </c>
      <c r="E387" s="4" t="s">
        <v>11</v>
      </c>
      <c r="F387" s="4"/>
      <c r="G387" s="34">
        <v>1230500</v>
      </c>
      <c r="H387" s="47">
        <v>0.7</v>
      </c>
      <c r="I387" s="49"/>
      <c r="J387" s="21">
        <f t="shared" si="401"/>
        <v>861350</v>
      </c>
      <c r="K387" s="21">
        <v>71779.17</v>
      </c>
      <c r="L387" s="21">
        <v>71779.17</v>
      </c>
      <c r="M387" s="21">
        <v>71779.17</v>
      </c>
      <c r="N387" s="21">
        <v>71779.17</v>
      </c>
      <c r="O387" s="21">
        <v>71779.17</v>
      </c>
      <c r="P387" s="21">
        <v>71779.17</v>
      </c>
      <c r="Q387" s="21">
        <f t="shared" ref="Q387:U387" si="413">P387</f>
        <v>71779.17</v>
      </c>
      <c r="R387" s="21">
        <f t="shared" si="413"/>
        <v>71779.17</v>
      </c>
      <c r="S387" s="21">
        <f t="shared" si="413"/>
        <v>71779.17</v>
      </c>
      <c r="T387" s="21">
        <f t="shared" si="413"/>
        <v>71779.17</v>
      </c>
      <c r="U387" s="21">
        <f t="shared" si="413"/>
        <v>71779.17</v>
      </c>
      <c r="V387" s="21">
        <f t="shared" si="390"/>
        <v>71779.129999999932</v>
      </c>
      <c r="Y387" s="41"/>
    </row>
    <row r="388" spans="1:25" s="40" customFormat="1" ht="15.75">
      <c r="A388" s="4">
        <v>25</v>
      </c>
      <c r="B388" s="10" t="s">
        <v>325</v>
      </c>
      <c r="C388" s="22" t="s">
        <v>433</v>
      </c>
      <c r="D388" s="4" t="s">
        <v>12</v>
      </c>
      <c r="E388" s="4" t="s">
        <v>11</v>
      </c>
      <c r="F388" s="4"/>
      <c r="G388" s="34">
        <v>1230500</v>
      </c>
      <c r="H388" s="47">
        <v>0.7</v>
      </c>
      <c r="I388" s="49"/>
      <c r="J388" s="21">
        <f t="shared" si="401"/>
        <v>861350</v>
      </c>
      <c r="K388" s="21">
        <v>71779.17</v>
      </c>
      <c r="L388" s="21">
        <v>71779.17</v>
      </c>
      <c r="M388" s="21">
        <v>71779.17</v>
      </c>
      <c r="N388" s="21">
        <v>71779.17</v>
      </c>
      <c r="O388" s="21">
        <v>71779.17</v>
      </c>
      <c r="P388" s="21">
        <v>71779.17</v>
      </c>
      <c r="Q388" s="21">
        <f t="shared" ref="Q388:U388" si="414">P388</f>
        <v>71779.17</v>
      </c>
      <c r="R388" s="21">
        <f t="shared" si="414"/>
        <v>71779.17</v>
      </c>
      <c r="S388" s="21">
        <f t="shared" si="414"/>
        <v>71779.17</v>
      </c>
      <c r="T388" s="21">
        <f t="shared" si="414"/>
        <v>71779.17</v>
      </c>
      <c r="U388" s="21">
        <f t="shared" si="414"/>
        <v>71779.17</v>
      </c>
      <c r="V388" s="21">
        <f t="shared" si="390"/>
        <v>71779.129999999932</v>
      </c>
      <c r="Y388" s="41"/>
    </row>
    <row r="389" spans="1:25" s="40" customFormat="1" ht="15.75">
      <c r="A389" s="22">
        <v>26</v>
      </c>
      <c r="B389" s="10" t="s">
        <v>329</v>
      </c>
      <c r="C389" s="22" t="s">
        <v>433</v>
      </c>
      <c r="D389" s="4" t="s">
        <v>12</v>
      </c>
      <c r="E389" s="4" t="s">
        <v>11</v>
      </c>
      <c r="F389" s="4"/>
      <c r="G389" s="34">
        <v>1230500</v>
      </c>
      <c r="H389" s="47">
        <v>0.7</v>
      </c>
      <c r="I389" s="49"/>
      <c r="J389" s="21">
        <f t="shared" si="401"/>
        <v>861350</v>
      </c>
      <c r="K389" s="21">
        <v>71779.17</v>
      </c>
      <c r="L389" s="21">
        <v>71779.17</v>
      </c>
      <c r="M389" s="21">
        <v>71779.17</v>
      </c>
      <c r="N389" s="21">
        <v>71779.17</v>
      </c>
      <c r="O389" s="21">
        <v>71779.17</v>
      </c>
      <c r="P389" s="21">
        <v>71779.17</v>
      </c>
      <c r="Q389" s="21">
        <f t="shared" ref="Q389:U389" si="415">P389</f>
        <v>71779.17</v>
      </c>
      <c r="R389" s="21">
        <f t="shared" si="415"/>
        <v>71779.17</v>
      </c>
      <c r="S389" s="21">
        <f t="shared" si="415"/>
        <v>71779.17</v>
      </c>
      <c r="T389" s="21">
        <f t="shared" si="415"/>
        <v>71779.17</v>
      </c>
      <c r="U389" s="21">
        <f t="shared" si="415"/>
        <v>71779.17</v>
      </c>
      <c r="V389" s="21">
        <f t="shared" si="390"/>
        <v>71779.129999999932</v>
      </c>
      <c r="Y389" s="41"/>
    </row>
    <row r="390" spans="1:25" s="40" customFormat="1" ht="15.75">
      <c r="A390" s="4">
        <v>27</v>
      </c>
      <c r="B390" s="10" t="s">
        <v>331</v>
      </c>
      <c r="C390" s="22" t="s">
        <v>433</v>
      </c>
      <c r="D390" s="4" t="s">
        <v>12</v>
      </c>
      <c r="E390" s="4" t="s">
        <v>11</v>
      </c>
      <c r="F390" s="4"/>
      <c r="G390" s="34">
        <v>1230500</v>
      </c>
      <c r="H390" s="47">
        <v>0.7</v>
      </c>
      <c r="I390" s="49"/>
      <c r="J390" s="21">
        <f t="shared" si="401"/>
        <v>861350</v>
      </c>
      <c r="K390" s="21">
        <v>71779.17</v>
      </c>
      <c r="L390" s="21">
        <v>71779.17</v>
      </c>
      <c r="M390" s="21">
        <v>71779.17</v>
      </c>
      <c r="N390" s="21">
        <v>71779.17</v>
      </c>
      <c r="O390" s="21">
        <v>71779.17</v>
      </c>
      <c r="P390" s="21">
        <v>71779.17</v>
      </c>
      <c r="Q390" s="21">
        <f t="shared" ref="Q390:U390" si="416">P390</f>
        <v>71779.17</v>
      </c>
      <c r="R390" s="21">
        <f t="shared" si="416"/>
        <v>71779.17</v>
      </c>
      <c r="S390" s="21">
        <f t="shared" si="416"/>
        <v>71779.17</v>
      </c>
      <c r="T390" s="21">
        <f t="shared" si="416"/>
        <v>71779.17</v>
      </c>
      <c r="U390" s="21">
        <f t="shared" si="416"/>
        <v>71779.17</v>
      </c>
      <c r="V390" s="21">
        <f t="shared" si="390"/>
        <v>71779.129999999932</v>
      </c>
      <c r="Y390" s="41"/>
    </row>
    <row r="391" spans="1:25" s="40" customFormat="1" ht="15.75">
      <c r="A391" s="22">
        <v>28</v>
      </c>
      <c r="B391" s="10" t="s">
        <v>334</v>
      </c>
      <c r="C391" s="22" t="s">
        <v>433</v>
      </c>
      <c r="D391" s="4" t="s">
        <v>12</v>
      </c>
      <c r="E391" s="4" t="s">
        <v>11</v>
      </c>
      <c r="F391" s="4"/>
      <c r="G391" s="34">
        <v>1230500</v>
      </c>
      <c r="H391" s="47">
        <v>0.7</v>
      </c>
      <c r="I391" s="49"/>
      <c r="J391" s="21">
        <f t="shared" si="401"/>
        <v>861350</v>
      </c>
      <c r="K391" s="21">
        <v>71779.17</v>
      </c>
      <c r="L391" s="21">
        <v>71779.17</v>
      </c>
      <c r="M391" s="21">
        <v>71779.17</v>
      </c>
      <c r="N391" s="21">
        <v>71779.17</v>
      </c>
      <c r="O391" s="21">
        <v>71779.17</v>
      </c>
      <c r="P391" s="21">
        <v>71779.17</v>
      </c>
      <c r="Q391" s="21">
        <f t="shared" ref="Q391:U391" si="417">P391</f>
        <v>71779.17</v>
      </c>
      <c r="R391" s="21">
        <f t="shared" si="417"/>
        <v>71779.17</v>
      </c>
      <c r="S391" s="21">
        <f t="shared" si="417"/>
        <v>71779.17</v>
      </c>
      <c r="T391" s="21">
        <f t="shared" si="417"/>
        <v>71779.17</v>
      </c>
      <c r="U391" s="21">
        <f t="shared" si="417"/>
        <v>71779.17</v>
      </c>
      <c r="V391" s="21">
        <f t="shared" si="390"/>
        <v>71779.129999999932</v>
      </c>
      <c r="Y391" s="41"/>
    </row>
    <row r="392" spans="1:25" s="40" customFormat="1" ht="15.75">
      <c r="A392" s="4">
        <v>29</v>
      </c>
      <c r="B392" s="10" t="s">
        <v>333</v>
      </c>
      <c r="C392" s="22" t="s">
        <v>433</v>
      </c>
      <c r="D392" s="4" t="s">
        <v>12</v>
      </c>
      <c r="E392" s="4" t="s">
        <v>12</v>
      </c>
      <c r="F392" s="4"/>
      <c r="G392" s="34">
        <v>1230500</v>
      </c>
      <c r="H392" s="47">
        <v>1</v>
      </c>
      <c r="I392" s="49"/>
      <c r="J392" s="21">
        <f t="shared" si="401"/>
        <v>1230500</v>
      </c>
      <c r="K392" s="21">
        <v>102541.67</v>
      </c>
      <c r="L392" s="21">
        <v>102541.67</v>
      </c>
      <c r="M392" s="21">
        <v>102541.67</v>
      </c>
      <c r="N392" s="21">
        <v>102541.67</v>
      </c>
      <c r="O392" s="21">
        <v>102541.67</v>
      </c>
      <c r="P392" s="21">
        <v>102541.67</v>
      </c>
      <c r="Q392" s="21">
        <f t="shared" ref="Q392:U392" si="418">P392</f>
        <v>102541.67</v>
      </c>
      <c r="R392" s="21">
        <f t="shared" si="418"/>
        <v>102541.67</v>
      </c>
      <c r="S392" s="21">
        <f t="shared" si="418"/>
        <v>102541.67</v>
      </c>
      <c r="T392" s="21">
        <f t="shared" si="418"/>
        <v>102541.67</v>
      </c>
      <c r="U392" s="21">
        <f t="shared" si="418"/>
        <v>102541.67</v>
      </c>
      <c r="V392" s="21">
        <f t="shared" si="390"/>
        <v>102541.62999999993</v>
      </c>
      <c r="Y392" s="41"/>
    </row>
    <row r="393" spans="1:25" ht="15.75">
      <c r="A393" s="15">
        <f>33-4</f>
        <v>29</v>
      </c>
      <c r="B393" s="6" t="s">
        <v>25</v>
      </c>
      <c r="C393" s="12"/>
      <c r="D393" s="12"/>
      <c r="E393" s="12"/>
      <c r="F393" s="12"/>
      <c r="G393" s="8"/>
      <c r="H393" s="57"/>
      <c r="I393" s="48"/>
      <c r="J393" s="9">
        <f>SUM(J364:J392)</f>
        <v>15119769</v>
      </c>
      <c r="K393" s="9">
        <f t="shared" ref="K393:V393" si="419">SUM(K364:K392)</f>
        <v>1286897.9099999999</v>
      </c>
      <c r="L393" s="9">
        <f t="shared" si="419"/>
        <v>1286897.9099999999</v>
      </c>
      <c r="M393" s="9">
        <f t="shared" si="419"/>
        <v>1286897.9099999999</v>
      </c>
      <c r="N393" s="9">
        <f t="shared" si="419"/>
        <v>1251008.3600000001</v>
      </c>
      <c r="O393" s="9">
        <f t="shared" si="419"/>
        <v>1251008.3600000001</v>
      </c>
      <c r="P393" s="9">
        <f t="shared" si="419"/>
        <v>1251008.3600000001</v>
      </c>
      <c r="Q393" s="9">
        <f t="shared" si="419"/>
        <v>1251008.3600000001</v>
      </c>
      <c r="R393" s="9">
        <f t="shared" si="419"/>
        <v>1251008.3600000001</v>
      </c>
      <c r="S393" s="9">
        <f t="shared" si="419"/>
        <v>1251008.3600000001</v>
      </c>
      <c r="T393" s="9">
        <f t="shared" si="419"/>
        <v>1251008.3600000001</v>
      </c>
      <c r="U393" s="9">
        <f t="shared" si="419"/>
        <v>1251008.3600000001</v>
      </c>
      <c r="V393" s="9">
        <f t="shared" si="419"/>
        <v>1251008.389999998</v>
      </c>
      <c r="W393" s="25"/>
      <c r="X393" s="25"/>
      <c r="Y393" s="37"/>
    </row>
    <row r="394" spans="1:25" ht="24.95" customHeight="1">
      <c r="A394" s="64" t="s">
        <v>354</v>
      </c>
      <c r="B394" s="65"/>
      <c r="C394" s="65"/>
      <c r="D394" s="65"/>
      <c r="E394" s="65"/>
      <c r="F394" s="65"/>
      <c r="G394" s="65"/>
      <c r="H394" s="65"/>
      <c r="I394" s="65"/>
      <c r="J394" s="65"/>
      <c r="K394" s="66"/>
      <c r="L394" s="44"/>
      <c r="W394" s="25"/>
      <c r="X394" s="25"/>
      <c r="Y394" s="37"/>
    </row>
    <row r="395" spans="1:25" s="25" customFormat="1" ht="15.75">
      <c r="A395" s="22">
        <v>1</v>
      </c>
      <c r="B395" s="23" t="s">
        <v>357</v>
      </c>
      <c r="C395" s="22" t="s">
        <v>10</v>
      </c>
      <c r="D395" s="22" t="s">
        <v>11</v>
      </c>
      <c r="E395" s="22" t="s">
        <v>11</v>
      </c>
      <c r="F395" s="22" t="s">
        <v>12</v>
      </c>
      <c r="G395" s="34">
        <v>1230500</v>
      </c>
      <c r="H395" s="47">
        <v>0.15</v>
      </c>
      <c r="I395" s="47"/>
      <c r="J395" s="21">
        <f>H395*G395</f>
        <v>184575</v>
      </c>
      <c r="K395" s="21">
        <v>15381.25</v>
      </c>
      <c r="L395" s="21">
        <v>15381.25</v>
      </c>
      <c r="M395" s="21">
        <v>15381.25</v>
      </c>
      <c r="N395" s="21">
        <v>15381.25</v>
      </c>
      <c r="O395" s="21">
        <v>15381.25</v>
      </c>
      <c r="P395" s="21">
        <v>15381.25</v>
      </c>
      <c r="Q395" s="21">
        <f t="shared" ref="Q395:U395" si="420">P395</f>
        <v>15381.25</v>
      </c>
      <c r="R395" s="21">
        <f t="shared" si="420"/>
        <v>15381.25</v>
      </c>
      <c r="S395" s="21">
        <f t="shared" si="420"/>
        <v>15381.25</v>
      </c>
      <c r="T395" s="21">
        <f t="shared" si="420"/>
        <v>15381.25</v>
      </c>
      <c r="U395" s="21">
        <f t="shared" si="420"/>
        <v>15381.25</v>
      </c>
      <c r="V395" s="21">
        <f t="shared" ref="V395" si="421">J395-K395-L395-M395-N395-O395-P395-Q395-R395-S395-T395-U395</f>
        <v>15381.25</v>
      </c>
      <c r="Y395" s="37"/>
    </row>
    <row r="396" spans="1:25" s="25" customFormat="1" ht="15.75">
      <c r="A396" s="22">
        <v>2</v>
      </c>
      <c r="B396" s="23" t="s">
        <v>361</v>
      </c>
      <c r="C396" s="22" t="s">
        <v>10</v>
      </c>
      <c r="D396" s="22" t="s">
        <v>11</v>
      </c>
      <c r="E396" s="22" t="s">
        <v>11</v>
      </c>
      <c r="F396" s="22" t="s">
        <v>12</v>
      </c>
      <c r="G396" s="34">
        <v>1230500</v>
      </c>
      <c r="H396" s="47">
        <v>0.15</v>
      </c>
      <c r="I396" s="47"/>
      <c r="J396" s="21">
        <f t="shared" ref="J396:J402" si="422">H396*G396</f>
        <v>184575</v>
      </c>
      <c r="K396" s="21">
        <v>15381.25</v>
      </c>
      <c r="L396" s="21">
        <v>15381.25</v>
      </c>
      <c r="M396" s="21">
        <v>15381.25</v>
      </c>
      <c r="N396" s="21">
        <v>15381.25</v>
      </c>
      <c r="O396" s="21">
        <v>15381.25</v>
      </c>
      <c r="P396" s="21">
        <v>15381.25</v>
      </c>
      <c r="Q396" s="21">
        <f t="shared" ref="Q396:U396" si="423">P396</f>
        <v>15381.25</v>
      </c>
      <c r="R396" s="21">
        <f t="shared" si="423"/>
        <v>15381.25</v>
      </c>
      <c r="S396" s="21">
        <f t="shared" si="423"/>
        <v>15381.25</v>
      </c>
      <c r="T396" s="21">
        <f t="shared" si="423"/>
        <v>15381.25</v>
      </c>
      <c r="U396" s="21">
        <f t="shared" si="423"/>
        <v>15381.25</v>
      </c>
      <c r="V396" s="21">
        <f t="shared" ref="V396:V407" si="424">J396-K396-L396-M396-N396-O396-P396-Q396-R396-S396-T396-U396</f>
        <v>15381.25</v>
      </c>
      <c r="Y396" s="37"/>
    </row>
    <row r="397" spans="1:25" s="40" customFormat="1" ht="15.75">
      <c r="A397" s="22">
        <v>3</v>
      </c>
      <c r="B397" s="3" t="s">
        <v>363</v>
      </c>
      <c r="C397" s="22" t="s">
        <v>433</v>
      </c>
      <c r="D397" s="4" t="s">
        <v>12</v>
      </c>
      <c r="E397" s="4" t="s">
        <v>11</v>
      </c>
      <c r="F397" s="4"/>
      <c r="G397" s="34">
        <v>1230500</v>
      </c>
      <c r="H397" s="47">
        <v>0.15</v>
      </c>
      <c r="I397" s="49"/>
      <c r="J397" s="21">
        <f t="shared" si="422"/>
        <v>184575</v>
      </c>
      <c r="K397" s="21">
        <v>15381.25</v>
      </c>
      <c r="L397" s="21">
        <v>15381.25</v>
      </c>
      <c r="M397" s="21">
        <v>15381.25</v>
      </c>
      <c r="N397" s="21">
        <v>15381.25</v>
      </c>
      <c r="O397" s="21">
        <v>15381.25</v>
      </c>
      <c r="P397" s="21">
        <v>15381.25</v>
      </c>
      <c r="Q397" s="21">
        <f t="shared" ref="Q397:U397" si="425">P397</f>
        <v>15381.25</v>
      </c>
      <c r="R397" s="21">
        <f t="shared" si="425"/>
        <v>15381.25</v>
      </c>
      <c r="S397" s="21">
        <f t="shared" si="425"/>
        <v>15381.25</v>
      </c>
      <c r="T397" s="21">
        <f t="shared" si="425"/>
        <v>15381.25</v>
      </c>
      <c r="U397" s="21">
        <f t="shared" si="425"/>
        <v>15381.25</v>
      </c>
      <c r="V397" s="21">
        <f t="shared" si="424"/>
        <v>15381.25</v>
      </c>
      <c r="Y397" s="41"/>
    </row>
    <row r="398" spans="1:25" s="25" customFormat="1" ht="15.75">
      <c r="A398" s="22">
        <v>4</v>
      </c>
      <c r="B398" s="23" t="s">
        <v>355</v>
      </c>
      <c r="C398" s="22" t="s">
        <v>433</v>
      </c>
      <c r="D398" s="22" t="s">
        <v>12</v>
      </c>
      <c r="E398" s="22" t="s">
        <v>11</v>
      </c>
      <c r="F398" s="22"/>
      <c r="G398" s="34">
        <v>1230500</v>
      </c>
      <c r="H398" s="47">
        <v>0.5</v>
      </c>
      <c r="I398" s="47"/>
      <c r="J398" s="21">
        <f t="shared" si="422"/>
        <v>615250</v>
      </c>
      <c r="K398" s="21">
        <v>51270.83</v>
      </c>
      <c r="L398" s="21">
        <v>51270.83</v>
      </c>
      <c r="M398" s="21">
        <v>51270.83</v>
      </c>
      <c r="N398" s="21">
        <v>51270.83</v>
      </c>
      <c r="O398" s="21">
        <v>51270.83</v>
      </c>
      <c r="P398" s="21">
        <v>51270.83</v>
      </c>
      <c r="Q398" s="21">
        <f t="shared" ref="Q398:U398" si="426">P398</f>
        <v>51270.83</v>
      </c>
      <c r="R398" s="21">
        <f t="shared" si="426"/>
        <v>51270.83</v>
      </c>
      <c r="S398" s="21">
        <f t="shared" si="426"/>
        <v>51270.83</v>
      </c>
      <c r="T398" s="21">
        <f t="shared" si="426"/>
        <v>51270.83</v>
      </c>
      <c r="U398" s="21">
        <f t="shared" si="426"/>
        <v>51270.83</v>
      </c>
      <c r="V398" s="21">
        <f t="shared" si="424"/>
        <v>51270.869999999908</v>
      </c>
      <c r="Y398" s="37"/>
    </row>
    <row r="399" spans="1:25" s="40" customFormat="1" ht="15.75">
      <c r="A399" s="22">
        <v>5</v>
      </c>
      <c r="B399" s="3" t="s">
        <v>359</v>
      </c>
      <c r="C399" s="22" t="s">
        <v>433</v>
      </c>
      <c r="D399" s="4" t="s">
        <v>12</v>
      </c>
      <c r="E399" s="4" t="s">
        <v>11</v>
      </c>
      <c r="F399" s="4"/>
      <c r="G399" s="34">
        <v>1230500</v>
      </c>
      <c r="H399" s="47">
        <v>0.5</v>
      </c>
      <c r="I399" s="49"/>
      <c r="J399" s="21">
        <f t="shared" si="422"/>
        <v>615250</v>
      </c>
      <c r="K399" s="21">
        <v>51270.83</v>
      </c>
      <c r="L399" s="21">
        <v>51270.83</v>
      </c>
      <c r="M399" s="21">
        <v>51270.83</v>
      </c>
      <c r="N399" s="21">
        <v>51270.83</v>
      </c>
      <c r="O399" s="21">
        <v>51270.83</v>
      </c>
      <c r="P399" s="21">
        <v>51270.83</v>
      </c>
      <c r="Q399" s="21">
        <f t="shared" ref="Q399:U399" si="427">P399</f>
        <v>51270.83</v>
      </c>
      <c r="R399" s="21">
        <f t="shared" si="427"/>
        <v>51270.83</v>
      </c>
      <c r="S399" s="21">
        <f t="shared" si="427"/>
        <v>51270.83</v>
      </c>
      <c r="T399" s="21">
        <f t="shared" si="427"/>
        <v>51270.83</v>
      </c>
      <c r="U399" s="21">
        <f t="shared" si="427"/>
        <v>51270.83</v>
      </c>
      <c r="V399" s="21">
        <f t="shared" si="424"/>
        <v>51270.869999999908</v>
      </c>
      <c r="W399" s="41"/>
      <c r="Y399" s="41"/>
    </row>
    <row r="400" spans="1:25" s="25" customFormat="1" ht="15.75">
      <c r="A400" s="22">
        <v>6</v>
      </c>
      <c r="B400" s="23" t="s">
        <v>362</v>
      </c>
      <c r="C400" s="22" t="s">
        <v>433</v>
      </c>
      <c r="D400" s="22" t="s">
        <v>12</v>
      </c>
      <c r="E400" s="22" t="s">
        <v>11</v>
      </c>
      <c r="F400" s="22"/>
      <c r="G400" s="34">
        <v>1230500</v>
      </c>
      <c r="H400" s="47">
        <v>0.5</v>
      </c>
      <c r="I400" s="47"/>
      <c r="J400" s="21">
        <f t="shared" si="422"/>
        <v>615250</v>
      </c>
      <c r="K400" s="21">
        <v>51270.83</v>
      </c>
      <c r="L400" s="21">
        <v>51270.83</v>
      </c>
      <c r="M400" s="21">
        <v>51270.83</v>
      </c>
      <c r="N400" s="21">
        <v>51270.83</v>
      </c>
      <c r="O400" s="21">
        <v>51270.83</v>
      </c>
      <c r="P400" s="21">
        <v>51270.83</v>
      </c>
      <c r="Q400" s="21">
        <f t="shared" ref="Q400:U400" si="428">P400</f>
        <v>51270.83</v>
      </c>
      <c r="R400" s="21">
        <f t="shared" si="428"/>
        <v>51270.83</v>
      </c>
      <c r="S400" s="21">
        <f t="shared" si="428"/>
        <v>51270.83</v>
      </c>
      <c r="T400" s="21">
        <f t="shared" si="428"/>
        <v>51270.83</v>
      </c>
      <c r="U400" s="21">
        <f t="shared" si="428"/>
        <v>51270.83</v>
      </c>
      <c r="V400" s="21">
        <f t="shared" si="424"/>
        <v>51270.869999999908</v>
      </c>
      <c r="Y400" s="37"/>
    </row>
    <row r="401" spans="1:25" s="25" customFormat="1" ht="15.75">
      <c r="A401" s="22">
        <v>7</v>
      </c>
      <c r="B401" s="31" t="s">
        <v>364</v>
      </c>
      <c r="C401" s="22" t="s">
        <v>433</v>
      </c>
      <c r="D401" s="22" t="s">
        <v>12</v>
      </c>
      <c r="E401" s="22" t="s">
        <v>11</v>
      </c>
      <c r="F401" s="22"/>
      <c r="G401" s="34">
        <v>1230500</v>
      </c>
      <c r="H401" s="47">
        <v>0.5</v>
      </c>
      <c r="I401" s="47"/>
      <c r="J401" s="21">
        <f t="shared" si="422"/>
        <v>615250</v>
      </c>
      <c r="K401" s="21">
        <v>51270.83</v>
      </c>
      <c r="L401" s="21">
        <v>51270.83</v>
      </c>
      <c r="M401" s="21">
        <v>51270.83</v>
      </c>
      <c r="N401" s="21">
        <v>51270.83</v>
      </c>
      <c r="O401" s="21">
        <v>51270.83</v>
      </c>
      <c r="P401" s="21">
        <v>51270.83</v>
      </c>
      <c r="Q401" s="21">
        <f t="shared" ref="Q401:U401" si="429">P401</f>
        <v>51270.83</v>
      </c>
      <c r="R401" s="21">
        <f t="shared" si="429"/>
        <v>51270.83</v>
      </c>
      <c r="S401" s="21">
        <f t="shared" si="429"/>
        <v>51270.83</v>
      </c>
      <c r="T401" s="21">
        <f t="shared" si="429"/>
        <v>51270.83</v>
      </c>
      <c r="U401" s="21">
        <f t="shared" si="429"/>
        <v>51270.83</v>
      </c>
      <c r="V401" s="21">
        <f t="shared" si="424"/>
        <v>51270.869999999908</v>
      </c>
      <c r="Y401" s="37"/>
    </row>
    <row r="402" spans="1:25" s="25" customFormat="1" ht="15.75">
      <c r="A402" s="22">
        <v>8</v>
      </c>
      <c r="B402" s="31" t="s">
        <v>365</v>
      </c>
      <c r="C402" s="22" t="s">
        <v>433</v>
      </c>
      <c r="D402" s="22" t="s">
        <v>12</v>
      </c>
      <c r="E402" s="22" t="s">
        <v>11</v>
      </c>
      <c r="F402" s="22"/>
      <c r="G402" s="34">
        <v>1230500</v>
      </c>
      <c r="H402" s="47">
        <v>0.5</v>
      </c>
      <c r="I402" s="47"/>
      <c r="J402" s="21">
        <f t="shared" si="422"/>
        <v>615250</v>
      </c>
      <c r="K402" s="21">
        <v>51270.83</v>
      </c>
      <c r="L402" s="21">
        <v>51270.83</v>
      </c>
      <c r="M402" s="21">
        <v>51270.83</v>
      </c>
      <c r="N402" s="21">
        <v>51270.83</v>
      </c>
      <c r="O402" s="21">
        <v>51270.83</v>
      </c>
      <c r="P402" s="21">
        <v>51270.83</v>
      </c>
      <c r="Q402" s="21">
        <f t="shared" ref="Q402:U402" si="430">P402</f>
        <v>51270.83</v>
      </c>
      <c r="R402" s="21">
        <f t="shared" si="430"/>
        <v>51270.83</v>
      </c>
      <c r="S402" s="21">
        <f t="shared" si="430"/>
        <v>51270.83</v>
      </c>
      <c r="T402" s="21">
        <f t="shared" si="430"/>
        <v>51270.83</v>
      </c>
      <c r="U402" s="21">
        <f t="shared" si="430"/>
        <v>51270.83</v>
      </c>
      <c r="V402" s="21">
        <f t="shared" si="424"/>
        <v>51270.869999999908</v>
      </c>
      <c r="Y402" s="37"/>
    </row>
    <row r="403" spans="1:25" s="25" customFormat="1" ht="15.75">
      <c r="A403" s="22">
        <v>9</v>
      </c>
      <c r="B403" s="23" t="s">
        <v>360</v>
      </c>
      <c r="C403" s="22" t="s">
        <v>433</v>
      </c>
      <c r="D403" s="22" t="s">
        <v>12</v>
      </c>
      <c r="E403" s="22" t="s">
        <v>11</v>
      </c>
      <c r="F403" s="22"/>
      <c r="G403" s="34">
        <v>1230500</v>
      </c>
      <c r="H403" s="47">
        <v>0.7</v>
      </c>
      <c r="I403" s="47"/>
      <c r="J403" s="21">
        <v>738300</v>
      </c>
      <c r="K403" s="21">
        <v>51270.83</v>
      </c>
      <c r="L403" s="21">
        <v>51270.83</v>
      </c>
      <c r="M403" s="21">
        <v>51270.83</v>
      </c>
      <c r="N403" s="21">
        <v>51270.83</v>
      </c>
      <c r="O403" s="21">
        <v>51270.83</v>
      </c>
      <c r="P403" s="21">
        <v>51270.83</v>
      </c>
      <c r="Q403" s="21">
        <f>ROUND((J403-K403-L403-M403-N403-O403-P403)/6,2)</f>
        <v>71779.17</v>
      </c>
      <c r="R403" s="21">
        <f t="shared" ref="R403:U403" si="431">Q403</f>
        <v>71779.17</v>
      </c>
      <c r="S403" s="21">
        <f t="shared" si="431"/>
        <v>71779.17</v>
      </c>
      <c r="T403" s="21">
        <f t="shared" si="431"/>
        <v>71779.17</v>
      </c>
      <c r="U403" s="21">
        <f t="shared" si="431"/>
        <v>71779.17</v>
      </c>
      <c r="V403" s="21">
        <f>J403-K403-L403-M403-N403-O403-P403-Q403-R403-S403-T403-U403</f>
        <v>71779.170000000202</v>
      </c>
      <c r="Y403" s="37"/>
    </row>
    <row r="404" spans="1:25" s="25" customFormat="1" ht="15.75">
      <c r="A404" s="22">
        <v>10</v>
      </c>
      <c r="B404" s="23" t="s">
        <v>356</v>
      </c>
      <c r="C404" s="22" t="s">
        <v>433</v>
      </c>
      <c r="D404" s="22" t="s">
        <v>12</v>
      </c>
      <c r="E404" s="22" t="s">
        <v>11</v>
      </c>
      <c r="F404" s="22"/>
      <c r="G404" s="34">
        <v>1230500</v>
      </c>
      <c r="H404" s="47">
        <v>0.7</v>
      </c>
      <c r="I404" s="47"/>
      <c r="J404" s="21">
        <v>799825</v>
      </c>
      <c r="K404" s="21">
        <v>51270.83</v>
      </c>
      <c r="L404" s="21">
        <v>51270.83</v>
      </c>
      <c r="M404" s="21">
        <v>51270.83</v>
      </c>
      <c r="N404" s="21">
        <v>71779.17</v>
      </c>
      <c r="O404" s="21">
        <v>71779.17</v>
      </c>
      <c r="P404" s="21">
        <v>71779.17</v>
      </c>
      <c r="Q404" s="21">
        <f t="shared" ref="Q404:U404" si="432">P404</f>
        <v>71779.17</v>
      </c>
      <c r="R404" s="21">
        <f t="shared" si="432"/>
        <v>71779.17</v>
      </c>
      <c r="S404" s="21">
        <f t="shared" si="432"/>
        <v>71779.17</v>
      </c>
      <c r="T404" s="21">
        <f t="shared" si="432"/>
        <v>71779.17</v>
      </c>
      <c r="U404" s="21">
        <f t="shared" si="432"/>
        <v>71779.17</v>
      </c>
      <c r="V404" s="21">
        <f>J404-K404-L404-M404-N404-O404-P404-Q404-R404-S404-T404-U404</f>
        <v>71779.150000000183</v>
      </c>
      <c r="Y404" s="37"/>
    </row>
    <row r="405" spans="1:25" s="40" customFormat="1" ht="15.75">
      <c r="A405" s="22">
        <v>11</v>
      </c>
      <c r="B405" s="3" t="s">
        <v>358</v>
      </c>
      <c r="C405" s="22" t="s">
        <v>433</v>
      </c>
      <c r="D405" s="4" t="s">
        <v>12</v>
      </c>
      <c r="E405" s="4" t="s">
        <v>11</v>
      </c>
      <c r="F405" s="4"/>
      <c r="G405" s="34">
        <v>1230500</v>
      </c>
      <c r="H405" s="47">
        <v>0.7</v>
      </c>
      <c r="I405" s="49"/>
      <c r="J405" s="21">
        <v>799825</v>
      </c>
      <c r="K405" s="21">
        <v>51270.83</v>
      </c>
      <c r="L405" s="21">
        <v>51270.83</v>
      </c>
      <c r="M405" s="21">
        <v>51270.83</v>
      </c>
      <c r="N405" s="21">
        <v>71779.17</v>
      </c>
      <c r="O405" s="21">
        <v>71779.17</v>
      </c>
      <c r="P405" s="21">
        <v>71779.17</v>
      </c>
      <c r="Q405" s="21">
        <f t="shared" ref="Q405:U405" si="433">P405</f>
        <v>71779.17</v>
      </c>
      <c r="R405" s="21">
        <f t="shared" si="433"/>
        <v>71779.17</v>
      </c>
      <c r="S405" s="21">
        <f t="shared" si="433"/>
        <v>71779.17</v>
      </c>
      <c r="T405" s="21">
        <f t="shared" si="433"/>
        <v>71779.17</v>
      </c>
      <c r="U405" s="21">
        <f t="shared" si="433"/>
        <v>71779.17</v>
      </c>
      <c r="V405" s="21">
        <f>J405-K405-L405-M405-N405-O405-P405-Q405-R405-S405-T405-U405</f>
        <v>71779.150000000183</v>
      </c>
      <c r="Y405" s="41"/>
    </row>
    <row r="406" spans="1:25" s="25" customFormat="1" ht="15.75">
      <c r="A406" s="22">
        <v>12</v>
      </c>
      <c r="B406" s="23" t="s">
        <v>367</v>
      </c>
      <c r="C406" s="22" t="s">
        <v>433</v>
      </c>
      <c r="D406" s="22" t="s">
        <v>12</v>
      </c>
      <c r="E406" s="22" t="s">
        <v>11</v>
      </c>
      <c r="F406" s="22"/>
      <c r="G406" s="34">
        <v>1230500</v>
      </c>
      <c r="H406" s="47">
        <v>0.7</v>
      </c>
      <c r="I406" s="47"/>
      <c r="J406" s="21">
        <f>H406*G406</f>
        <v>861350</v>
      </c>
      <c r="K406" s="21">
        <v>71779.17</v>
      </c>
      <c r="L406" s="21">
        <v>71779.17</v>
      </c>
      <c r="M406" s="21">
        <v>71779.17</v>
      </c>
      <c r="N406" s="21">
        <v>71779.17</v>
      </c>
      <c r="O406" s="21">
        <v>71779.17</v>
      </c>
      <c r="P406" s="21">
        <v>71779.17</v>
      </c>
      <c r="Q406" s="21">
        <f t="shared" ref="Q406:U406" si="434">P406</f>
        <v>71779.17</v>
      </c>
      <c r="R406" s="21">
        <f t="shared" si="434"/>
        <v>71779.17</v>
      </c>
      <c r="S406" s="21">
        <f t="shared" si="434"/>
        <v>71779.17</v>
      </c>
      <c r="T406" s="21">
        <f t="shared" si="434"/>
        <v>71779.17</v>
      </c>
      <c r="U406" s="21">
        <f t="shared" si="434"/>
        <v>71779.17</v>
      </c>
      <c r="V406" s="21">
        <f t="shared" si="424"/>
        <v>71779.129999999932</v>
      </c>
      <c r="Y406" s="37"/>
    </row>
    <row r="407" spans="1:25" s="25" customFormat="1" ht="15.75">
      <c r="A407" s="22">
        <v>13</v>
      </c>
      <c r="B407" s="23" t="s">
        <v>366</v>
      </c>
      <c r="C407" s="22" t="s">
        <v>433</v>
      </c>
      <c r="D407" s="22" t="s">
        <v>12</v>
      </c>
      <c r="E407" s="22" t="s">
        <v>12</v>
      </c>
      <c r="F407" s="22"/>
      <c r="G407" s="34">
        <v>1230500</v>
      </c>
      <c r="H407" s="47">
        <v>1</v>
      </c>
      <c r="I407" s="47"/>
      <c r="J407" s="21">
        <f>H407*G407</f>
        <v>1230500</v>
      </c>
      <c r="K407" s="21">
        <v>102541.67</v>
      </c>
      <c r="L407" s="21">
        <v>102541.67</v>
      </c>
      <c r="M407" s="21">
        <v>102541.67</v>
      </c>
      <c r="N407" s="21">
        <v>102541.67</v>
      </c>
      <c r="O407" s="21">
        <v>102541.67</v>
      </c>
      <c r="P407" s="21">
        <v>102541.67</v>
      </c>
      <c r="Q407" s="21">
        <f t="shared" ref="Q407:U407" si="435">P407</f>
        <v>102541.67</v>
      </c>
      <c r="R407" s="21">
        <f t="shared" si="435"/>
        <v>102541.67</v>
      </c>
      <c r="S407" s="21">
        <f t="shared" si="435"/>
        <v>102541.67</v>
      </c>
      <c r="T407" s="21">
        <f t="shared" si="435"/>
        <v>102541.67</v>
      </c>
      <c r="U407" s="21">
        <f t="shared" si="435"/>
        <v>102541.67</v>
      </c>
      <c r="V407" s="21">
        <f t="shared" si="424"/>
        <v>102541.62999999993</v>
      </c>
      <c r="Y407" s="37"/>
    </row>
    <row r="408" spans="1:25" ht="15.75">
      <c r="A408" s="15">
        <f>15-2</f>
        <v>13</v>
      </c>
      <c r="B408" s="6" t="s">
        <v>25</v>
      </c>
      <c r="C408" s="12"/>
      <c r="D408" s="12"/>
      <c r="E408" s="12"/>
      <c r="F408" s="12"/>
      <c r="G408" s="8"/>
      <c r="H408" s="8"/>
      <c r="I408" s="48"/>
      <c r="J408" s="9">
        <f>SUM(J395:J407)</f>
        <v>8059775</v>
      </c>
      <c r="K408" s="9">
        <f>SUM(K395:K407)</f>
        <v>630631.2300000001</v>
      </c>
      <c r="L408" s="9">
        <f t="shared" ref="L408:V408" si="436">SUM(L395:L407)</f>
        <v>630631.2300000001</v>
      </c>
      <c r="M408" s="9">
        <f t="shared" si="436"/>
        <v>630631.2300000001</v>
      </c>
      <c r="N408" s="9">
        <f t="shared" si="436"/>
        <v>671647.91</v>
      </c>
      <c r="O408" s="9">
        <f t="shared" si="436"/>
        <v>671647.91</v>
      </c>
      <c r="P408" s="9">
        <f t="shared" si="436"/>
        <v>671647.91</v>
      </c>
      <c r="Q408" s="9">
        <f t="shared" si="436"/>
        <v>692156.25</v>
      </c>
      <c r="R408" s="9">
        <f t="shared" si="436"/>
        <v>692156.25</v>
      </c>
      <c r="S408" s="9">
        <f t="shared" si="436"/>
        <v>692156.25</v>
      </c>
      <c r="T408" s="9">
        <f t="shared" si="436"/>
        <v>692156.25</v>
      </c>
      <c r="U408" s="9">
        <f t="shared" si="436"/>
        <v>692156.25</v>
      </c>
      <c r="V408" s="9">
        <f t="shared" si="436"/>
        <v>692156.33</v>
      </c>
      <c r="W408" s="25"/>
      <c r="X408" s="25"/>
      <c r="Y408" s="37"/>
    </row>
    <row r="409" spans="1:25" ht="24.95" customHeight="1">
      <c r="A409" s="64" t="s">
        <v>390</v>
      </c>
      <c r="B409" s="65"/>
      <c r="C409" s="65"/>
      <c r="D409" s="65"/>
      <c r="E409" s="65"/>
      <c r="F409" s="65"/>
      <c r="G409" s="65"/>
      <c r="H409" s="65"/>
      <c r="I409" s="65"/>
      <c r="J409" s="65"/>
      <c r="K409" s="66"/>
      <c r="L409" s="44"/>
      <c r="W409" s="25"/>
      <c r="X409" s="25"/>
      <c r="Y409" s="37"/>
    </row>
    <row r="410" spans="1:25" s="25" customFormat="1" ht="15" customHeight="1">
      <c r="A410" s="22">
        <v>1</v>
      </c>
      <c r="B410" s="31" t="s">
        <v>118</v>
      </c>
      <c r="C410" s="22" t="s">
        <v>10</v>
      </c>
      <c r="D410" s="22" t="s">
        <v>11</v>
      </c>
      <c r="E410" s="22" t="s">
        <v>11</v>
      </c>
      <c r="F410" s="22" t="s">
        <v>12</v>
      </c>
      <c r="G410" s="34">
        <v>1230500</v>
      </c>
      <c r="H410" s="47">
        <v>0.15</v>
      </c>
      <c r="I410" s="47"/>
      <c r="J410" s="21">
        <f>H410*G410</f>
        <v>184575</v>
      </c>
      <c r="K410" s="21">
        <v>15381.25</v>
      </c>
      <c r="L410" s="21">
        <v>15381.25</v>
      </c>
      <c r="M410" s="21">
        <v>15381.25</v>
      </c>
      <c r="N410" s="21">
        <v>15381.25</v>
      </c>
      <c r="O410" s="21">
        <v>15381.25</v>
      </c>
      <c r="P410" s="21">
        <v>15381.25</v>
      </c>
      <c r="Q410" s="21">
        <v>15381.25</v>
      </c>
      <c r="R410" s="21">
        <f>Q410</f>
        <v>15381.25</v>
      </c>
      <c r="S410" s="21">
        <f t="shared" ref="S410:U410" si="437">R410</f>
        <v>15381.25</v>
      </c>
      <c r="T410" s="21">
        <f t="shared" si="437"/>
        <v>15381.25</v>
      </c>
      <c r="U410" s="21">
        <f t="shared" si="437"/>
        <v>15381.25</v>
      </c>
      <c r="V410" s="21">
        <f>J410-K410-L410-M410-N410-O410-P410-Q410-R410-S410-T410-U410</f>
        <v>15381.25</v>
      </c>
      <c r="Y410" s="37"/>
    </row>
    <row r="411" spans="1:25" s="25" customFormat="1" ht="15.75">
      <c r="A411" s="22">
        <v>2</v>
      </c>
      <c r="B411" s="31" t="s">
        <v>116</v>
      </c>
      <c r="C411" s="22" t="s">
        <v>10</v>
      </c>
      <c r="D411" s="22" t="s">
        <v>11</v>
      </c>
      <c r="E411" s="22" t="s">
        <v>11</v>
      </c>
      <c r="F411" s="22" t="s">
        <v>12</v>
      </c>
      <c r="G411" s="34">
        <v>1230500</v>
      </c>
      <c r="H411" s="47">
        <v>0.15</v>
      </c>
      <c r="I411" s="47"/>
      <c r="J411" s="21">
        <v>353769</v>
      </c>
      <c r="K411" s="21">
        <v>71779.17</v>
      </c>
      <c r="L411" s="21">
        <v>71779.17</v>
      </c>
      <c r="M411" s="21">
        <v>71779.17</v>
      </c>
      <c r="N411" s="21">
        <v>15381.28</v>
      </c>
      <c r="O411" s="21">
        <v>15381.28</v>
      </c>
      <c r="P411" s="21">
        <v>15381.28</v>
      </c>
      <c r="Q411" s="21">
        <v>15381.28</v>
      </c>
      <c r="R411" s="21">
        <f>Q411</f>
        <v>15381.28</v>
      </c>
      <c r="S411" s="21">
        <f t="shared" ref="S411:U411" si="438">R411</f>
        <v>15381.28</v>
      </c>
      <c r="T411" s="21">
        <f t="shared" si="438"/>
        <v>15381.28</v>
      </c>
      <c r="U411" s="21">
        <f t="shared" si="438"/>
        <v>15381.28</v>
      </c>
      <c r="V411" s="21">
        <f>J411-K411-L411-M411-N411-O411-P411-Q411-R411-S411-T411-U411</f>
        <v>15381.250000000056</v>
      </c>
      <c r="Y411" s="37"/>
    </row>
    <row r="412" spans="1:25" s="25" customFormat="1" ht="15.75">
      <c r="A412" s="22">
        <v>3</v>
      </c>
      <c r="B412" s="31" t="s">
        <v>392</v>
      </c>
      <c r="C412" s="22" t="s">
        <v>10</v>
      </c>
      <c r="D412" s="22" t="s">
        <v>11</v>
      </c>
      <c r="E412" s="22" t="s">
        <v>11</v>
      </c>
      <c r="F412" s="22" t="s">
        <v>12</v>
      </c>
      <c r="G412" s="34">
        <v>1230500</v>
      </c>
      <c r="H412" s="47">
        <v>0.17499999999999999</v>
      </c>
      <c r="I412" s="47">
        <v>2.5000000000000001E-2</v>
      </c>
      <c r="J412" s="21">
        <v>199956.5</v>
      </c>
      <c r="K412" s="21">
        <v>15381.25</v>
      </c>
      <c r="L412" s="21">
        <v>15381.25</v>
      </c>
      <c r="M412" s="21">
        <v>15381.25</v>
      </c>
      <c r="N412" s="21">
        <v>15381.25</v>
      </c>
      <c r="O412" s="21">
        <v>15381.25</v>
      </c>
      <c r="P412" s="21">
        <v>15381.25</v>
      </c>
      <c r="Q412" s="21">
        <v>15381.25</v>
      </c>
      <c r="R412" s="21">
        <f>ROUND((J412-Q412-P412-O412-N412-M412-L412-K412)/5,2)</f>
        <v>18457.55</v>
      </c>
      <c r="S412" s="21">
        <f t="shared" ref="S412:U412" si="439">R412</f>
        <v>18457.55</v>
      </c>
      <c r="T412" s="21">
        <f t="shared" si="439"/>
        <v>18457.55</v>
      </c>
      <c r="U412" s="21">
        <f t="shared" si="439"/>
        <v>18457.55</v>
      </c>
      <c r="V412" s="21">
        <f t="shared" ref="V412:V441" si="440">J412-K412-L412-M412-N412-O412-P412-Q412-R412-S412-T412-U412</f>
        <v>18457.549999999992</v>
      </c>
      <c r="Y412" s="37"/>
    </row>
    <row r="413" spans="1:25" s="25" customFormat="1" ht="15.75">
      <c r="A413" s="22">
        <v>4</v>
      </c>
      <c r="B413" s="31" t="s">
        <v>52</v>
      </c>
      <c r="C413" s="22" t="s">
        <v>10</v>
      </c>
      <c r="D413" s="22" t="s">
        <v>11</v>
      </c>
      <c r="E413" s="22" t="s">
        <v>11</v>
      </c>
      <c r="F413" s="22" t="s">
        <v>12</v>
      </c>
      <c r="G413" s="34">
        <v>1230500</v>
      </c>
      <c r="H413" s="47">
        <v>0.17499999999999999</v>
      </c>
      <c r="I413" s="47">
        <v>2.5000000000000001E-2</v>
      </c>
      <c r="J413" s="21">
        <v>199956.5</v>
      </c>
      <c r="K413" s="21">
        <v>15381.25</v>
      </c>
      <c r="L413" s="21">
        <v>15381.25</v>
      </c>
      <c r="M413" s="21">
        <v>15381.25</v>
      </c>
      <c r="N413" s="21">
        <v>15381.25</v>
      </c>
      <c r="O413" s="21">
        <v>15381.25</v>
      </c>
      <c r="P413" s="21">
        <v>15381.25</v>
      </c>
      <c r="Q413" s="21">
        <v>15381.25</v>
      </c>
      <c r="R413" s="21">
        <f>ROUND((J413-Q413-P413-O413-N413-M413-L413-K413)/5,2)</f>
        <v>18457.55</v>
      </c>
      <c r="S413" s="21">
        <f t="shared" ref="S413:U413" si="441">R413</f>
        <v>18457.55</v>
      </c>
      <c r="T413" s="21">
        <f t="shared" si="441"/>
        <v>18457.55</v>
      </c>
      <c r="U413" s="21">
        <f t="shared" si="441"/>
        <v>18457.55</v>
      </c>
      <c r="V413" s="21">
        <f t="shared" si="440"/>
        <v>18457.549999999992</v>
      </c>
      <c r="Y413" s="37"/>
    </row>
    <row r="414" spans="1:25" s="25" customFormat="1" ht="15.75">
      <c r="A414" s="22">
        <v>5</v>
      </c>
      <c r="B414" s="31" t="s">
        <v>117</v>
      </c>
      <c r="C414" s="22" t="s">
        <v>10</v>
      </c>
      <c r="D414" s="22" t="s">
        <v>11</v>
      </c>
      <c r="E414" s="22" t="s">
        <v>11</v>
      </c>
      <c r="F414" s="22" t="s">
        <v>12</v>
      </c>
      <c r="G414" s="34">
        <v>1230500</v>
      </c>
      <c r="H414" s="47">
        <v>0.17499999999999999</v>
      </c>
      <c r="I414" s="47">
        <v>2.5000000000000001E-2</v>
      </c>
      <c r="J414" s="21">
        <v>369150.5</v>
      </c>
      <c r="K414" s="21">
        <v>71779.17</v>
      </c>
      <c r="L414" s="21">
        <v>71779.17</v>
      </c>
      <c r="M414" s="21">
        <v>71779.17</v>
      </c>
      <c r="N414" s="21">
        <v>15381.28</v>
      </c>
      <c r="O414" s="21">
        <v>15381.28</v>
      </c>
      <c r="P414" s="21">
        <v>15381.28</v>
      </c>
      <c r="Q414" s="21">
        <v>15381.28</v>
      </c>
      <c r="R414" s="21">
        <f>ROUND((J414-Q414-P414-O414-N414-M414-L414-K414)/5,2)</f>
        <v>18457.57</v>
      </c>
      <c r="S414" s="21">
        <f t="shared" ref="S414:U414" si="442">R414</f>
        <v>18457.57</v>
      </c>
      <c r="T414" s="21">
        <f t="shared" si="442"/>
        <v>18457.57</v>
      </c>
      <c r="U414" s="21">
        <f t="shared" si="442"/>
        <v>18457.57</v>
      </c>
      <c r="V414" s="21">
        <f>J414-K414-L414-M414-N414-O414-P414-Q414-R414-S414-T414-U414</f>
        <v>18457.590000000047</v>
      </c>
      <c r="Y414" s="37"/>
    </row>
    <row r="415" spans="1:25" s="25" customFormat="1" ht="15.75">
      <c r="A415" s="22">
        <v>6</v>
      </c>
      <c r="B415" s="31" t="s">
        <v>113</v>
      </c>
      <c r="C415" s="22" t="s">
        <v>10</v>
      </c>
      <c r="D415" s="22" t="s">
        <v>11</v>
      </c>
      <c r="E415" s="22" t="s">
        <v>11</v>
      </c>
      <c r="F415" s="22" t="s">
        <v>12</v>
      </c>
      <c r="G415" s="34">
        <v>1230500</v>
      </c>
      <c r="H415" s="47">
        <v>0.17499999999999999</v>
      </c>
      <c r="I415" s="47">
        <v>2.5000000000000001E-2</v>
      </c>
      <c r="J415" s="21">
        <v>199956.5</v>
      </c>
      <c r="K415" s="21">
        <v>15381.25</v>
      </c>
      <c r="L415" s="21">
        <v>15381.25</v>
      </c>
      <c r="M415" s="21">
        <v>15381.25</v>
      </c>
      <c r="N415" s="21">
        <v>15381.25</v>
      </c>
      <c r="O415" s="21">
        <v>15381.25</v>
      </c>
      <c r="P415" s="21">
        <v>15381.25</v>
      </c>
      <c r="Q415" s="21">
        <v>15381.25</v>
      </c>
      <c r="R415" s="21">
        <f>ROUND((J415-Q415-P415-O415-N415-M415-L415-K415)/5,2)</f>
        <v>18457.55</v>
      </c>
      <c r="S415" s="21">
        <f t="shared" ref="S415:U415" si="443">R415</f>
        <v>18457.55</v>
      </c>
      <c r="T415" s="21">
        <f t="shared" si="443"/>
        <v>18457.55</v>
      </c>
      <c r="U415" s="21">
        <f t="shared" si="443"/>
        <v>18457.55</v>
      </c>
      <c r="V415" s="21">
        <f t="shared" si="440"/>
        <v>18457.549999999992</v>
      </c>
      <c r="Y415" s="37"/>
    </row>
    <row r="416" spans="1:25" s="25" customFormat="1" ht="15.75">
      <c r="A416" s="22">
        <v>7</v>
      </c>
      <c r="B416" s="31" t="s">
        <v>114</v>
      </c>
      <c r="C416" s="22" t="s">
        <v>433</v>
      </c>
      <c r="D416" s="22" t="s">
        <v>12</v>
      </c>
      <c r="E416" s="22" t="s">
        <v>11</v>
      </c>
      <c r="F416" s="22"/>
      <c r="G416" s="34">
        <v>1230500</v>
      </c>
      <c r="H416" s="47">
        <v>0.15</v>
      </c>
      <c r="I416" s="47"/>
      <c r="J416" s="21">
        <v>292244</v>
      </c>
      <c r="K416" s="21">
        <v>51270.83</v>
      </c>
      <c r="L416" s="21">
        <v>51270.83</v>
      </c>
      <c r="M416" s="21">
        <v>51270.83</v>
      </c>
      <c r="N416" s="21">
        <v>15381.28</v>
      </c>
      <c r="O416" s="21">
        <v>15381.28</v>
      </c>
      <c r="P416" s="21">
        <v>15381.28</v>
      </c>
      <c r="Q416" s="21">
        <v>15381.28</v>
      </c>
      <c r="R416" s="21">
        <f>Q416</f>
        <v>15381.28</v>
      </c>
      <c r="S416" s="21">
        <f t="shared" ref="S416:U416" si="444">R416</f>
        <v>15381.28</v>
      </c>
      <c r="T416" s="21">
        <f t="shared" si="444"/>
        <v>15381.28</v>
      </c>
      <c r="U416" s="21">
        <f t="shared" si="444"/>
        <v>15381.28</v>
      </c>
      <c r="V416" s="21">
        <f>J416-K416-L416-M416-N416-O416-P416-Q416-R416-S416-T416-U416</f>
        <v>15381.269999999959</v>
      </c>
      <c r="Y416" s="37"/>
    </row>
    <row r="417" spans="1:25" s="25" customFormat="1" ht="15.75">
      <c r="A417" s="22">
        <v>8</v>
      </c>
      <c r="B417" s="31" t="s">
        <v>115</v>
      </c>
      <c r="C417" s="22" t="s">
        <v>433</v>
      </c>
      <c r="D417" s="22" t="s">
        <v>12</v>
      </c>
      <c r="E417" s="22" t="s">
        <v>11</v>
      </c>
      <c r="F417" s="22"/>
      <c r="G417" s="34">
        <v>1230500</v>
      </c>
      <c r="H417" s="47">
        <v>0.15</v>
      </c>
      <c r="I417" s="47"/>
      <c r="J417" s="21">
        <v>292244</v>
      </c>
      <c r="K417" s="21">
        <v>51270.83</v>
      </c>
      <c r="L417" s="21">
        <v>51270.83</v>
      </c>
      <c r="M417" s="21">
        <v>51270.83</v>
      </c>
      <c r="N417" s="21">
        <v>15381.28</v>
      </c>
      <c r="O417" s="21">
        <v>15381.28</v>
      </c>
      <c r="P417" s="21">
        <v>15381.28</v>
      </c>
      <c r="Q417" s="21">
        <v>15381.28</v>
      </c>
      <c r="R417" s="21">
        <f t="shared" ref="R417:R419" si="445">Q417</f>
        <v>15381.28</v>
      </c>
      <c r="S417" s="21">
        <f t="shared" ref="S417:U417" si="446">R417</f>
        <v>15381.28</v>
      </c>
      <c r="T417" s="21">
        <f t="shared" si="446"/>
        <v>15381.28</v>
      </c>
      <c r="U417" s="21">
        <f t="shared" si="446"/>
        <v>15381.28</v>
      </c>
      <c r="V417" s="21">
        <f>J417-K417-L417-M417-N417-O417-P417-Q417-R417-S417-T417-U417</f>
        <v>15381.269999999959</v>
      </c>
      <c r="Y417" s="37"/>
    </row>
    <row r="418" spans="1:25" s="25" customFormat="1" ht="15.75">
      <c r="A418" s="22">
        <v>9</v>
      </c>
      <c r="B418" s="31" t="s">
        <v>29</v>
      </c>
      <c r="C418" s="22" t="s">
        <v>433</v>
      </c>
      <c r="D418" s="22" t="s">
        <v>12</v>
      </c>
      <c r="E418" s="22" t="s">
        <v>11</v>
      </c>
      <c r="F418" s="22"/>
      <c r="G418" s="34">
        <v>1230500</v>
      </c>
      <c r="H418" s="47">
        <v>0.15</v>
      </c>
      <c r="I418" s="47"/>
      <c r="J418" s="21">
        <v>353769</v>
      </c>
      <c r="K418" s="21">
        <v>71779.17</v>
      </c>
      <c r="L418" s="21">
        <v>71779.17</v>
      </c>
      <c r="M418" s="21">
        <v>71779.17</v>
      </c>
      <c r="N418" s="21">
        <v>15381.28</v>
      </c>
      <c r="O418" s="21">
        <v>15381.28</v>
      </c>
      <c r="P418" s="21">
        <v>15381.28</v>
      </c>
      <c r="Q418" s="21">
        <v>15381.28</v>
      </c>
      <c r="R418" s="21">
        <f t="shared" si="445"/>
        <v>15381.28</v>
      </c>
      <c r="S418" s="21">
        <f t="shared" ref="S418:U418" si="447">R418</f>
        <v>15381.28</v>
      </c>
      <c r="T418" s="21">
        <f t="shared" si="447"/>
        <v>15381.28</v>
      </c>
      <c r="U418" s="21">
        <f t="shared" si="447"/>
        <v>15381.28</v>
      </c>
      <c r="V418" s="21">
        <f>J418-K418-L418-M418-N418-O418-P418-Q418-R418-S418-T418-U418</f>
        <v>15381.250000000056</v>
      </c>
      <c r="Y418" s="37"/>
    </row>
    <row r="419" spans="1:25" s="40" customFormat="1" ht="15.75">
      <c r="A419" s="22">
        <v>10</v>
      </c>
      <c r="B419" s="10" t="s">
        <v>119</v>
      </c>
      <c r="C419" s="22" t="s">
        <v>433</v>
      </c>
      <c r="D419" s="4" t="s">
        <v>12</v>
      </c>
      <c r="E419" s="4" t="s">
        <v>11</v>
      </c>
      <c r="F419" s="4"/>
      <c r="G419" s="34">
        <v>1230500</v>
      </c>
      <c r="H419" s="47">
        <v>0.15</v>
      </c>
      <c r="I419" s="49"/>
      <c r="J419" s="21">
        <v>292244</v>
      </c>
      <c r="K419" s="21">
        <v>51270.83</v>
      </c>
      <c r="L419" s="21">
        <v>51270.83</v>
      </c>
      <c r="M419" s="21">
        <v>51270.83</v>
      </c>
      <c r="N419" s="21">
        <v>15381.28</v>
      </c>
      <c r="O419" s="21">
        <v>15381.28</v>
      </c>
      <c r="P419" s="21">
        <v>15381.28</v>
      </c>
      <c r="Q419" s="21">
        <v>15381.28</v>
      </c>
      <c r="R419" s="21">
        <f t="shared" si="445"/>
        <v>15381.28</v>
      </c>
      <c r="S419" s="21">
        <f t="shared" ref="S419:U419" si="448">R419</f>
        <v>15381.28</v>
      </c>
      <c r="T419" s="21">
        <f t="shared" si="448"/>
        <v>15381.28</v>
      </c>
      <c r="U419" s="21">
        <f t="shared" si="448"/>
        <v>15381.28</v>
      </c>
      <c r="V419" s="21">
        <f>J419-K419-L419-M419-N419-O419-P419-Q419-R419-S419-T419-U419</f>
        <v>15381.269999999959</v>
      </c>
      <c r="Y419" s="41"/>
    </row>
    <row r="420" spans="1:25" s="40" customFormat="1" ht="15.75">
      <c r="A420" s="22">
        <v>11</v>
      </c>
      <c r="B420" s="10" t="s">
        <v>123</v>
      </c>
      <c r="C420" s="22" t="s">
        <v>433</v>
      </c>
      <c r="D420" s="4" t="s">
        <v>12</v>
      </c>
      <c r="E420" s="4" t="s">
        <v>11</v>
      </c>
      <c r="F420" s="4"/>
      <c r="G420" s="34">
        <v>1230500</v>
      </c>
      <c r="H420" s="47">
        <v>0.52500000000000002</v>
      </c>
      <c r="I420" s="49">
        <v>2.5000000000000001E-2</v>
      </c>
      <c r="J420" s="21">
        <v>630631.5</v>
      </c>
      <c r="K420" s="21">
        <v>51270.83</v>
      </c>
      <c r="L420" s="21">
        <v>51270.83</v>
      </c>
      <c r="M420" s="21">
        <v>51270.83</v>
      </c>
      <c r="N420" s="21">
        <v>51270.83</v>
      </c>
      <c r="O420" s="21">
        <v>51270.83</v>
      </c>
      <c r="P420" s="21">
        <v>51270.83</v>
      </c>
      <c r="Q420" s="21">
        <v>51270.83</v>
      </c>
      <c r="R420" s="21">
        <f>ROUND((J420-Q420-P420-O420-N420-M420-L420-K420)/5,2)</f>
        <v>54347.14</v>
      </c>
      <c r="S420" s="21">
        <f t="shared" ref="S420:U420" si="449">R420</f>
        <v>54347.14</v>
      </c>
      <c r="T420" s="21">
        <f t="shared" si="449"/>
        <v>54347.14</v>
      </c>
      <c r="U420" s="21">
        <f t="shared" si="449"/>
        <v>54347.14</v>
      </c>
      <c r="V420" s="21">
        <f t="shared" si="440"/>
        <v>54347.129999999976</v>
      </c>
      <c r="Y420" s="41"/>
    </row>
    <row r="421" spans="1:25" s="40" customFormat="1" ht="15.75">
      <c r="A421" s="22">
        <v>12</v>
      </c>
      <c r="B421" s="10" t="s">
        <v>121</v>
      </c>
      <c r="C421" s="22" t="s">
        <v>433</v>
      </c>
      <c r="D421" s="4" t="s">
        <v>12</v>
      </c>
      <c r="E421" s="4" t="s">
        <v>11</v>
      </c>
      <c r="F421" s="4"/>
      <c r="G421" s="34">
        <v>1230500</v>
      </c>
      <c r="H421" s="47">
        <v>0.52500000000000002</v>
      </c>
      <c r="I421" s="49">
        <v>2.5000000000000001E-2</v>
      </c>
      <c r="J421" s="21">
        <v>630631.5</v>
      </c>
      <c r="K421" s="21">
        <v>51270.83</v>
      </c>
      <c r="L421" s="21">
        <v>51270.83</v>
      </c>
      <c r="M421" s="21">
        <v>51270.83</v>
      </c>
      <c r="N421" s="21">
        <v>51270.83</v>
      </c>
      <c r="O421" s="21">
        <v>51270.83</v>
      </c>
      <c r="P421" s="21">
        <v>51270.83</v>
      </c>
      <c r="Q421" s="21">
        <v>51270.83</v>
      </c>
      <c r="R421" s="21">
        <f>ROUND((J421-Q421-P421-O421-N421-M421-L421-K421)/5,2)</f>
        <v>54347.14</v>
      </c>
      <c r="S421" s="21">
        <f t="shared" ref="S421:U421" si="450">R421</f>
        <v>54347.14</v>
      </c>
      <c r="T421" s="21">
        <f t="shared" si="450"/>
        <v>54347.14</v>
      </c>
      <c r="U421" s="21">
        <f t="shared" si="450"/>
        <v>54347.14</v>
      </c>
      <c r="V421" s="21">
        <f t="shared" si="440"/>
        <v>54347.129999999976</v>
      </c>
      <c r="Y421" s="41"/>
    </row>
    <row r="422" spans="1:25" s="40" customFormat="1" ht="15.75">
      <c r="A422" s="22">
        <v>13</v>
      </c>
      <c r="B422" s="10" t="s">
        <v>393</v>
      </c>
      <c r="C422" s="22" t="s">
        <v>433</v>
      </c>
      <c r="D422" s="4" t="s">
        <v>12</v>
      </c>
      <c r="E422" s="4" t="s">
        <v>11</v>
      </c>
      <c r="F422" s="4"/>
      <c r="G422" s="34">
        <v>1230500</v>
      </c>
      <c r="H422" s="47">
        <v>0.52500000000000002</v>
      </c>
      <c r="I422" s="49">
        <v>2.5000000000000001E-2</v>
      </c>
      <c r="J422" s="21">
        <v>630631.5</v>
      </c>
      <c r="K422" s="21">
        <v>51270.83</v>
      </c>
      <c r="L422" s="21">
        <v>51270.83</v>
      </c>
      <c r="M422" s="21">
        <v>51270.83</v>
      </c>
      <c r="N422" s="21">
        <v>51270.83</v>
      </c>
      <c r="O422" s="21">
        <v>51270.83</v>
      </c>
      <c r="P422" s="21">
        <v>51270.83</v>
      </c>
      <c r="Q422" s="21">
        <v>51270.83</v>
      </c>
      <c r="R422" s="21">
        <f>ROUND((J422-Q422-P422-O422-N422-M422-L422-K422)/5,2)</f>
        <v>54347.14</v>
      </c>
      <c r="S422" s="21">
        <f t="shared" ref="S422:U422" si="451">R422</f>
        <v>54347.14</v>
      </c>
      <c r="T422" s="21">
        <f t="shared" si="451"/>
        <v>54347.14</v>
      </c>
      <c r="U422" s="21">
        <f t="shared" si="451"/>
        <v>54347.14</v>
      </c>
      <c r="V422" s="21">
        <f t="shared" si="440"/>
        <v>54347.129999999976</v>
      </c>
      <c r="Y422" s="41"/>
    </row>
    <row r="423" spans="1:25" s="25" customFormat="1" ht="15.75">
      <c r="A423" s="22">
        <v>14</v>
      </c>
      <c r="B423" s="31" t="s">
        <v>395</v>
      </c>
      <c r="C423" s="22" t="s">
        <v>433</v>
      </c>
      <c r="D423" s="22" t="s">
        <v>12</v>
      </c>
      <c r="E423" s="22" t="s">
        <v>11</v>
      </c>
      <c r="F423" s="22"/>
      <c r="G423" s="34">
        <v>1230500</v>
      </c>
      <c r="H423" s="47">
        <v>0.52500000000000002</v>
      </c>
      <c r="I423" s="49">
        <v>2.5000000000000001E-2</v>
      </c>
      <c r="J423" s="21">
        <v>692156.5</v>
      </c>
      <c r="K423" s="21">
        <v>71779.17</v>
      </c>
      <c r="L423" s="21">
        <v>71779.17</v>
      </c>
      <c r="M423" s="21">
        <v>71779.17</v>
      </c>
      <c r="N423" s="21">
        <v>51270.83</v>
      </c>
      <c r="O423" s="21">
        <v>51270.83</v>
      </c>
      <c r="P423" s="21">
        <v>51270.83</v>
      </c>
      <c r="Q423" s="21">
        <v>51270.83</v>
      </c>
      <c r="R423" s="21">
        <f>ROUND((J423-Q423-P423-O423-N423-M423-L423-K423)/5,2)</f>
        <v>54347.13</v>
      </c>
      <c r="S423" s="21">
        <f t="shared" ref="S423:U423" si="452">R423</f>
        <v>54347.13</v>
      </c>
      <c r="T423" s="21">
        <f t="shared" si="452"/>
        <v>54347.13</v>
      </c>
      <c r="U423" s="21">
        <f t="shared" si="452"/>
        <v>54347.13</v>
      </c>
      <c r="V423" s="21">
        <f>J423-K423-L423-M423-N423-O423-P423-Q423-R423-S423-T423-U423</f>
        <v>54347.149999999856</v>
      </c>
      <c r="Y423" s="37"/>
    </row>
    <row r="424" spans="1:25" s="25" customFormat="1" ht="15.75">
      <c r="A424" s="22">
        <v>15</v>
      </c>
      <c r="B424" s="31" t="s">
        <v>403</v>
      </c>
      <c r="C424" s="22" t="s">
        <v>433</v>
      </c>
      <c r="D424" s="22" t="s">
        <v>12</v>
      </c>
      <c r="E424" s="22" t="s">
        <v>11</v>
      </c>
      <c r="F424" s="22"/>
      <c r="G424" s="34">
        <v>1230500</v>
      </c>
      <c r="H424" s="47">
        <v>0.7</v>
      </c>
      <c r="I424" s="47"/>
      <c r="J424" s="21">
        <f>H424*G424</f>
        <v>861350</v>
      </c>
      <c r="K424" s="21">
        <v>71779.17</v>
      </c>
      <c r="L424" s="21">
        <v>71779.17</v>
      </c>
      <c r="M424" s="21">
        <v>71779.17</v>
      </c>
      <c r="N424" s="21">
        <v>71779.17</v>
      </c>
      <c r="O424" s="21">
        <v>71779.17</v>
      </c>
      <c r="P424" s="21">
        <v>71779.17</v>
      </c>
      <c r="Q424" s="21">
        <v>71779.17</v>
      </c>
      <c r="R424" s="21">
        <f>Q424</f>
        <v>71779.17</v>
      </c>
      <c r="S424" s="21">
        <f t="shared" ref="S424:U424" si="453">R424</f>
        <v>71779.17</v>
      </c>
      <c r="T424" s="21">
        <f t="shared" si="453"/>
        <v>71779.17</v>
      </c>
      <c r="U424" s="21">
        <f t="shared" si="453"/>
        <v>71779.17</v>
      </c>
      <c r="V424" s="21">
        <f>J424-K424-L424-M424-N424-O424-P424-Q424-R424-S424-T424-U424</f>
        <v>71779.129999999932</v>
      </c>
      <c r="Y424" s="37"/>
    </row>
    <row r="425" spans="1:25" s="40" customFormat="1" ht="15.75">
      <c r="A425" s="22">
        <v>16</v>
      </c>
      <c r="B425" s="10" t="s">
        <v>120</v>
      </c>
      <c r="C425" s="22" t="s">
        <v>433</v>
      </c>
      <c r="D425" s="4" t="s">
        <v>12</v>
      </c>
      <c r="E425" s="4" t="s">
        <v>11</v>
      </c>
      <c r="F425" s="4"/>
      <c r="G425" s="34">
        <v>1230500</v>
      </c>
      <c r="H425" s="47">
        <v>0.7</v>
      </c>
      <c r="I425" s="49"/>
      <c r="J425" s="21">
        <f t="shared" ref="J425:J427" si="454">H425*G425</f>
        <v>861350</v>
      </c>
      <c r="K425" s="21">
        <v>71779.17</v>
      </c>
      <c r="L425" s="21">
        <v>71779.17</v>
      </c>
      <c r="M425" s="21">
        <v>71779.17</v>
      </c>
      <c r="N425" s="21">
        <v>71779.17</v>
      </c>
      <c r="O425" s="21">
        <v>71779.17</v>
      </c>
      <c r="P425" s="21">
        <v>71779.17</v>
      </c>
      <c r="Q425" s="21">
        <v>71779.17</v>
      </c>
      <c r="R425" s="21">
        <f t="shared" ref="R425:R427" si="455">Q425</f>
        <v>71779.17</v>
      </c>
      <c r="S425" s="21">
        <f t="shared" ref="S425:U425" si="456">R425</f>
        <v>71779.17</v>
      </c>
      <c r="T425" s="21">
        <f t="shared" si="456"/>
        <v>71779.17</v>
      </c>
      <c r="U425" s="21">
        <f t="shared" si="456"/>
        <v>71779.17</v>
      </c>
      <c r="V425" s="21">
        <f t="shared" si="440"/>
        <v>71779.129999999932</v>
      </c>
      <c r="Y425" s="41"/>
    </row>
    <row r="426" spans="1:25" s="25" customFormat="1" ht="15.75">
      <c r="A426" s="22">
        <v>17</v>
      </c>
      <c r="B426" s="31" t="s">
        <v>400</v>
      </c>
      <c r="C426" s="22" t="s">
        <v>433</v>
      </c>
      <c r="D426" s="22" t="s">
        <v>12</v>
      </c>
      <c r="E426" s="22" t="s">
        <v>11</v>
      </c>
      <c r="F426" s="22"/>
      <c r="G426" s="34">
        <v>1230500</v>
      </c>
      <c r="H426" s="47">
        <v>0.7</v>
      </c>
      <c r="I426" s="47"/>
      <c r="J426" s="21">
        <f t="shared" si="454"/>
        <v>861350</v>
      </c>
      <c r="K426" s="21">
        <v>71779.17</v>
      </c>
      <c r="L426" s="21">
        <v>71779.17</v>
      </c>
      <c r="M426" s="21">
        <v>71779.17</v>
      </c>
      <c r="N426" s="21">
        <v>71779.17</v>
      </c>
      <c r="O426" s="21">
        <v>71779.17</v>
      </c>
      <c r="P426" s="21">
        <v>71779.17</v>
      </c>
      <c r="Q426" s="21">
        <v>71779.17</v>
      </c>
      <c r="R426" s="21">
        <f t="shared" si="455"/>
        <v>71779.17</v>
      </c>
      <c r="S426" s="21">
        <f t="shared" ref="S426:U426" si="457">R426</f>
        <v>71779.17</v>
      </c>
      <c r="T426" s="21">
        <f t="shared" si="457"/>
        <v>71779.17</v>
      </c>
      <c r="U426" s="21">
        <f t="shared" si="457"/>
        <v>71779.17</v>
      </c>
      <c r="V426" s="21">
        <f>J426-K426-L426-M426-N426-O426-P426-Q426-R426-S426-T426-U426</f>
        <v>71779.129999999932</v>
      </c>
      <c r="Y426" s="37"/>
    </row>
    <row r="427" spans="1:25" s="25" customFormat="1" ht="15.75">
      <c r="A427" s="22">
        <v>18</v>
      </c>
      <c r="B427" s="31" t="s">
        <v>401</v>
      </c>
      <c r="C427" s="22" t="s">
        <v>433</v>
      </c>
      <c r="D427" s="22" t="s">
        <v>12</v>
      </c>
      <c r="E427" s="22" t="s">
        <v>11</v>
      </c>
      <c r="F427" s="22"/>
      <c r="G427" s="34">
        <v>1230500</v>
      </c>
      <c r="H427" s="47">
        <v>0.7</v>
      </c>
      <c r="I427" s="47"/>
      <c r="J427" s="21">
        <f t="shared" si="454"/>
        <v>861350</v>
      </c>
      <c r="K427" s="21">
        <v>71779.17</v>
      </c>
      <c r="L427" s="21">
        <v>71779.17</v>
      </c>
      <c r="M427" s="21">
        <v>71779.17</v>
      </c>
      <c r="N427" s="21">
        <v>71779.17</v>
      </c>
      <c r="O427" s="21">
        <v>71779.17</v>
      </c>
      <c r="P427" s="21">
        <v>71779.17</v>
      </c>
      <c r="Q427" s="21">
        <v>71779.17</v>
      </c>
      <c r="R427" s="21">
        <f t="shared" si="455"/>
        <v>71779.17</v>
      </c>
      <c r="S427" s="21">
        <f t="shared" ref="S427:U427" si="458">R427</f>
        <v>71779.17</v>
      </c>
      <c r="T427" s="21">
        <f t="shared" si="458"/>
        <v>71779.17</v>
      </c>
      <c r="U427" s="21">
        <f t="shared" si="458"/>
        <v>71779.17</v>
      </c>
      <c r="V427" s="21">
        <f>J427-K427-L427-M427-N427-O427-P427-Q427-R427-S427-T427-U427</f>
        <v>71779.129999999932</v>
      </c>
      <c r="Y427" s="37"/>
    </row>
    <row r="428" spans="1:25" s="25" customFormat="1" ht="15.75">
      <c r="A428" s="22">
        <v>19</v>
      </c>
      <c r="B428" s="31" t="s">
        <v>391</v>
      </c>
      <c r="C428" s="22" t="s">
        <v>433</v>
      </c>
      <c r="D428" s="22" t="s">
        <v>12</v>
      </c>
      <c r="E428" s="22" t="s">
        <v>11</v>
      </c>
      <c r="F428" s="22"/>
      <c r="G428" s="34">
        <v>1230500</v>
      </c>
      <c r="H428" s="47">
        <v>0.72499999999999998</v>
      </c>
      <c r="I428" s="47">
        <v>2.5000000000000001E-2</v>
      </c>
      <c r="J428" s="21">
        <v>876731.5</v>
      </c>
      <c r="K428" s="21">
        <v>71779.17</v>
      </c>
      <c r="L428" s="21">
        <v>71779.17</v>
      </c>
      <c r="M428" s="21">
        <v>71779.17</v>
      </c>
      <c r="N428" s="21">
        <v>71779.17</v>
      </c>
      <c r="O428" s="21">
        <v>71779.17</v>
      </c>
      <c r="P428" s="21">
        <v>71779.17</v>
      </c>
      <c r="Q428" s="21">
        <v>71779.17</v>
      </c>
      <c r="R428" s="21">
        <f t="shared" ref="R428:R434" si="459">ROUND((J428-Q428-P428-O428-N428-M428-L428-K428)/5,2)</f>
        <v>74855.460000000006</v>
      </c>
      <c r="S428" s="21">
        <f t="shared" ref="S428:U428" si="460">R428</f>
        <v>74855.460000000006</v>
      </c>
      <c r="T428" s="21">
        <f t="shared" si="460"/>
        <v>74855.460000000006</v>
      </c>
      <c r="U428" s="21">
        <f t="shared" si="460"/>
        <v>74855.460000000006</v>
      </c>
      <c r="V428" s="21">
        <f t="shared" si="440"/>
        <v>74855.469999999812</v>
      </c>
      <c r="Y428" s="37"/>
    </row>
    <row r="429" spans="1:25" s="25" customFormat="1" ht="15.75">
      <c r="A429" s="22">
        <v>20</v>
      </c>
      <c r="B429" s="31" t="s">
        <v>394</v>
      </c>
      <c r="C429" s="22" t="s">
        <v>433</v>
      </c>
      <c r="D429" s="22" t="s">
        <v>12</v>
      </c>
      <c r="E429" s="22" t="s">
        <v>11</v>
      </c>
      <c r="F429" s="22"/>
      <c r="G429" s="34">
        <v>1230500</v>
      </c>
      <c r="H429" s="47">
        <v>0.72499999999999998</v>
      </c>
      <c r="I429" s="47">
        <v>2.5000000000000001E-2</v>
      </c>
      <c r="J429" s="21">
        <v>876731.5</v>
      </c>
      <c r="K429" s="21">
        <v>71779.17</v>
      </c>
      <c r="L429" s="21">
        <v>71779.17</v>
      </c>
      <c r="M429" s="21">
        <v>71779.17</v>
      </c>
      <c r="N429" s="21">
        <v>71779.17</v>
      </c>
      <c r="O429" s="21">
        <v>71779.17</v>
      </c>
      <c r="P429" s="21">
        <v>71779.17</v>
      </c>
      <c r="Q429" s="21">
        <v>71779.17</v>
      </c>
      <c r="R429" s="21">
        <f t="shared" si="459"/>
        <v>74855.460000000006</v>
      </c>
      <c r="S429" s="21">
        <f t="shared" ref="S429:U429" si="461">R429</f>
        <v>74855.460000000006</v>
      </c>
      <c r="T429" s="21">
        <f t="shared" si="461"/>
        <v>74855.460000000006</v>
      </c>
      <c r="U429" s="21">
        <f t="shared" si="461"/>
        <v>74855.460000000006</v>
      </c>
      <c r="V429" s="21">
        <f t="shared" si="440"/>
        <v>74855.469999999812</v>
      </c>
      <c r="W429" s="37"/>
      <c r="Y429" s="37"/>
    </row>
    <row r="430" spans="1:25" s="25" customFormat="1" ht="15.75">
      <c r="A430" s="22">
        <v>21</v>
      </c>
      <c r="B430" s="31" t="s">
        <v>396</v>
      </c>
      <c r="C430" s="22" t="s">
        <v>433</v>
      </c>
      <c r="D430" s="22" t="s">
        <v>12</v>
      </c>
      <c r="E430" s="22" t="s">
        <v>11</v>
      </c>
      <c r="F430" s="22"/>
      <c r="G430" s="34">
        <v>1230500</v>
      </c>
      <c r="H430" s="47">
        <v>0.72499999999999998</v>
      </c>
      <c r="I430" s="47">
        <v>2.5000000000000001E-2</v>
      </c>
      <c r="J430" s="21">
        <v>876731.5</v>
      </c>
      <c r="K430" s="21">
        <v>71779.17</v>
      </c>
      <c r="L430" s="21">
        <v>71779.17</v>
      </c>
      <c r="M430" s="21">
        <v>71779.17</v>
      </c>
      <c r="N430" s="21">
        <v>71779.17</v>
      </c>
      <c r="O430" s="21">
        <v>71779.17</v>
      </c>
      <c r="P430" s="21">
        <v>71779.17</v>
      </c>
      <c r="Q430" s="21">
        <v>71779.17</v>
      </c>
      <c r="R430" s="21">
        <f t="shared" si="459"/>
        <v>74855.460000000006</v>
      </c>
      <c r="S430" s="21">
        <f t="shared" ref="S430:U430" si="462">R430</f>
        <v>74855.460000000006</v>
      </c>
      <c r="T430" s="21">
        <f t="shared" si="462"/>
        <v>74855.460000000006</v>
      </c>
      <c r="U430" s="21">
        <f t="shared" si="462"/>
        <v>74855.460000000006</v>
      </c>
      <c r="V430" s="21">
        <f t="shared" si="440"/>
        <v>74855.469999999812</v>
      </c>
      <c r="Y430" s="37"/>
    </row>
    <row r="431" spans="1:25" s="25" customFormat="1" ht="15.75">
      <c r="A431" s="22">
        <v>22</v>
      </c>
      <c r="B431" s="31" t="s">
        <v>397</v>
      </c>
      <c r="C431" s="22" t="s">
        <v>433</v>
      </c>
      <c r="D431" s="22" t="s">
        <v>12</v>
      </c>
      <c r="E431" s="22" t="s">
        <v>11</v>
      </c>
      <c r="F431" s="22"/>
      <c r="G431" s="34">
        <v>1230500</v>
      </c>
      <c r="H431" s="47">
        <v>0.72499999999999998</v>
      </c>
      <c r="I431" s="47">
        <v>2.5000000000000001E-2</v>
      </c>
      <c r="J431" s="21">
        <v>876731.5</v>
      </c>
      <c r="K431" s="21">
        <v>71779.17</v>
      </c>
      <c r="L431" s="21">
        <v>71779.17</v>
      </c>
      <c r="M431" s="21">
        <v>71779.17</v>
      </c>
      <c r="N431" s="21">
        <v>71779.17</v>
      </c>
      <c r="O431" s="21">
        <v>71779.17</v>
      </c>
      <c r="P431" s="21">
        <v>71779.17</v>
      </c>
      <c r="Q431" s="21">
        <v>71779.17</v>
      </c>
      <c r="R431" s="21">
        <f t="shared" si="459"/>
        <v>74855.460000000006</v>
      </c>
      <c r="S431" s="21">
        <f t="shared" ref="S431:U431" si="463">R431</f>
        <v>74855.460000000006</v>
      </c>
      <c r="T431" s="21">
        <f t="shared" si="463"/>
        <v>74855.460000000006</v>
      </c>
      <c r="U431" s="21">
        <f t="shared" si="463"/>
        <v>74855.460000000006</v>
      </c>
      <c r="V431" s="21">
        <f t="shared" si="440"/>
        <v>74855.469999999812</v>
      </c>
      <c r="Y431" s="37"/>
    </row>
    <row r="432" spans="1:25" s="25" customFormat="1" ht="15.75">
      <c r="A432" s="22">
        <v>23</v>
      </c>
      <c r="B432" s="31" t="s">
        <v>398</v>
      </c>
      <c r="C432" s="22" t="s">
        <v>433</v>
      </c>
      <c r="D432" s="22" t="s">
        <v>12</v>
      </c>
      <c r="E432" s="22" t="s">
        <v>11</v>
      </c>
      <c r="F432" s="22"/>
      <c r="G432" s="34">
        <v>1230500</v>
      </c>
      <c r="H432" s="47">
        <v>0.72499999999999998</v>
      </c>
      <c r="I432" s="47">
        <v>2.5000000000000001E-2</v>
      </c>
      <c r="J432" s="21">
        <v>876731.5</v>
      </c>
      <c r="K432" s="21">
        <v>71779.17</v>
      </c>
      <c r="L432" s="21">
        <v>71779.17</v>
      </c>
      <c r="M432" s="21">
        <v>71779.17</v>
      </c>
      <c r="N432" s="21">
        <v>71779.17</v>
      </c>
      <c r="O432" s="21">
        <v>71779.17</v>
      </c>
      <c r="P432" s="21">
        <v>71779.17</v>
      </c>
      <c r="Q432" s="21">
        <v>71779.17</v>
      </c>
      <c r="R432" s="21">
        <f t="shared" si="459"/>
        <v>74855.460000000006</v>
      </c>
      <c r="S432" s="21">
        <f t="shared" ref="S432:U432" si="464">R432</f>
        <v>74855.460000000006</v>
      </c>
      <c r="T432" s="21">
        <f t="shared" si="464"/>
        <v>74855.460000000006</v>
      </c>
      <c r="U432" s="21">
        <f t="shared" si="464"/>
        <v>74855.460000000006</v>
      </c>
      <c r="V432" s="21">
        <f t="shared" si="440"/>
        <v>74855.469999999812</v>
      </c>
      <c r="Y432" s="37"/>
    </row>
    <row r="433" spans="1:25" s="25" customFormat="1" ht="15.75">
      <c r="A433" s="22">
        <v>24</v>
      </c>
      <c r="B433" s="31" t="s">
        <v>399</v>
      </c>
      <c r="C433" s="22" t="s">
        <v>433</v>
      </c>
      <c r="D433" s="22" t="s">
        <v>12</v>
      </c>
      <c r="E433" s="22" t="s">
        <v>11</v>
      </c>
      <c r="F433" s="22"/>
      <c r="G433" s="34">
        <v>1230500</v>
      </c>
      <c r="H433" s="47">
        <v>0.72499999999999998</v>
      </c>
      <c r="I433" s="47">
        <v>2.5000000000000001E-2</v>
      </c>
      <c r="J433" s="21">
        <v>876731.5</v>
      </c>
      <c r="K433" s="21">
        <v>71779.17</v>
      </c>
      <c r="L433" s="21">
        <v>71779.17</v>
      </c>
      <c r="M433" s="21">
        <v>71779.17</v>
      </c>
      <c r="N433" s="21">
        <v>71779.17</v>
      </c>
      <c r="O433" s="21">
        <v>71779.17</v>
      </c>
      <c r="P433" s="21">
        <v>71779.17</v>
      </c>
      <c r="Q433" s="21">
        <v>71779.17</v>
      </c>
      <c r="R433" s="21">
        <f t="shared" si="459"/>
        <v>74855.460000000006</v>
      </c>
      <c r="S433" s="21">
        <f t="shared" ref="S433:U433" si="465">R433</f>
        <v>74855.460000000006</v>
      </c>
      <c r="T433" s="21">
        <f t="shared" si="465"/>
        <v>74855.460000000006</v>
      </c>
      <c r="U433" s="21">
        <f t="shared" si="465"/>
        <v>74855.460000000006</v>
      </c>
      <c r="V433" s="21">
        <f t="shared" si="440"/>
        <v>74855.469999999812</v>
      </c>
      <c r="Y433" s="37"/>
    </row>
    <row r="434" spans="1:25" s="25" customFormat="1" ht="15.75">
      <c r="A434" s="22">
        <v>25</v>
      </c>
      <c r="B434" s="31" t="s">
        <v>17</v>
      </c>
      <c r="C434" s="22" t="s">
        <v>433</v>
      </c>
      <c r="D434" s="22" t="s">
        <v>12</v>
      </c>
      <c r="E434" s="22" t="s">
        <v>11</v>
      </c>
      <c r="F434" s="22"/>
      <c r="G434" s="34">
        <v>1230500</v>
      </c>
      <c r="H434" s="47">
        <v>0.72499999999999998</v>
      </c>
      <c r="I434" s="47">
        <v>2.5000000000000001E-2</v>
      </c>
      <c r="J434" s="21">
        <v>876731.5</v>
      </c>
      <c r="K434" s="21">
        <v>71779.17</v>
      </c>
      <c r="L434" s="21">
        <v>71779.17</v>
      </c>
      <c r="M434" s="21">
        <v>71779.17</v>
      </c>
      <c r="N434" s="21">
        <v>71779.17</v>
      </c>
      <c r="O434" s="21">
        <v>71779.17</v>
      </c>
      <c r="P434" s="21">
        <v>71779.17</v>
      </c>
      <c r="Q434" s="21">
        <v>71779.17</v>
      </c>
      <c r="R434" s="21">
        <f t="shared" si="459"/>
        <v>74855.460000000006</v>
      </c>
      <c r="S434" s="21">
        <f t="shared" ref="S434:U434" si="466">R434</f>
        <v>74855.460000000006</v>
      </c>
      <c r="T434" s="21">
        <f t="shared" si="466"/>
        <v>74855.460000000006</v>
      </c>
      <c r="U434" s="21">
        <f t="shared" si="466"/>
        <v>74855.460000000006</v>
      </c>
      <c r="V434" s="21">
        <f t="shared" si="440"/>
        <v>74855.469999999812</v>
      </c>
      <c r="Y434" s="37"/>
    </row>
    <row r="435" spans="1:25" s="25" customFormat="1" ht="15.75">
      <c r="A435" s="22">
        <v>26</v>
      </c>
      <c r="B435" s="31" t="s">
        <v>122</v>
      </c>
      <c r="C435" s="22" t="s">
        <v>433</v>
      </c>
      <c r="D435" s="22" t="s">
        <v>12</v>
      </c>
      <c r="E435" s="22" t="s">
        <v>11</v>
      </c>
      <c r="F435" s="22"/>
      <c r="G435" s="34">
        <v>1230500</v>
      </c>
      <c r="H435" s="47">
        <v>0.72499999999999998</v>
      </c>
      <c r="I435" s="47">
        <v>2.5000000000000001E-2</v>
      </c>
      <c r="J435" s="21">
        <v>876731.5</v>
      </c>
      <c r="K435" s="21">
        <v>71779.17</v>
      </c>
      <c r="L435" s="21">
        <v>71779.17</v>
      </c>
      <c r="M435" s="21">
        <v>71779.17</v>
      </c>
      <c r="N435" s="21">
        <v>71779.17</v>
      </c>
      <c r="O435" s="21">
        <v>71779.17</v>
      </c>
      <c r="P435" s="21">
        <v>71779.17</v>
      </c>
      <c r="Q435" s="21">
        <v>71779.17</v>
      </c>
      <c r="R435" s="21">
        <f>ROUND((J435-Q435-P435-O435-N435-M435-L435-K435)/5,2)</f>
        <v>74855.460000000006</v>
      </c>
      <c r="S435" s="21">
        <f t="shared" ref="S435:U435" si="467">R435</f>
        <v>74855.460000000006</v>
      </c>
      <c r="T435" s="21">
        <f t="shared" si="467"/>
        <v>74855.460000000006</v>
      </c>
      <c r="U435" s="21">
        <f t="shared" si="467"/>
        <v>74855.460000000006</v>
      </c>
      <c r="V435" s="21">
        <f t="shared" si="440"/>
        <v>74855.469999999812</v>
      </c>
      <c r="Y435" s="37"/>
    </row>
    <row r="436" spans="1:25" s="25" customFormat="1" ht="15.75">
      <c r="A436" s="22">
        <v>27</v>
      </c>
      <c r="B436" s="31" t="s">
        <v>124</v>
      </c>
      <c r="C436" s="22" t="s">
        <v>433</v>
      </c>
      <c r="D436" s="22" t="s">
        <v>12</v>
      </c>
      <c r="E436" s="22" t="s">
        <v>11</v>
      </c>
      <c r="F436" s="22"/>
      <c r="G436" s="34">
        <v>1230500</v>
      </c>
      <c r="H436" s="47">
        <v>0.72499999999999998</v>
      </c>
      <c r="I436" s="47">
        <v>2.5000000000000001E-2</v>
      </c>
      <c r="J436" s="21">
        <v>876731.5</v>
      </c>
      <c r="K436" s="21">
        <v>71779.17</v>
      </c>
      <c r="L436" s="21">
        <v>71779.17</v>
      </c>
      <c r="M436" s="21">
        <v>71779.17</v>
      </c>
      <c r="N436" s="21">
        <v>71779.17</v>
      </c>
      <c r="O436" s="21">
        <v>71779.17</v>
      </c>
      <c r="P436" s="21">
        <v>71779.17</v>
      </c>
      <c r="Q436" s="21">
        <v>71779.17</v>
      </c>
      <c r="R436" s="21">
        <f>ROUND((J436-Q436-P436-O436-N436-M436-L436-K436)/5,2)</f>
        <v>74855.460000000006</v>
      </c>
      <c r="S436" s="21">
        <f t="shared" ref="S436:U436" si="468">R436</f>
        <v>74855.460000000006</v>
      </c>
      <c r="T436" s="21">
        <f t="shared" si="468"/>
        <v>74855.460000000006</v>
      </c>
      <c r="U436" s="21">
        <f t="shared" si="468"/>
        <v>74855.460000000006</v>
      </c>
      <c r="V436" s="21">
        <f t="shared" si="440"/>
        <v>74855.469999999812</v>
      </c>
      <c r="Y436" s="37"/>
    </row>
    <row r="437" spans="1:25" s="25" customFormat="1" ht="15.75">
      <c r="A437" s="22">
        <v>28</v>
      </c>
      <c r="B437" s="31" t="s">
        <v>125</v>
      </c>
      <c r="C437" s="22" t="s">
        <v>433</v>
      </c>
      <c r="D437" s="22" t="s">
        <v>12</v>
      </c>
      <c r="E437" s="22" t="s">
        <v>11</v>
      </c>
      <c r="F437" s="22"/>
      <c r="G437" s="34">
        <v>1230500</v>
      </c>
      <c r="H437" s="47">
        <v>0.72499999999999998</v>
      </c>
      <c r="I437" s="47">
        <v>2.5000000000000001E-2</v>
      </c>
      <c r="J437" s="21">
        <v>876731.5</v>
      </c>
      <c r="K437" s="21">
        <v>71779.17</v>
      </c>
      <c r="L437" s="21">
        <v>71779.17</v>
      </c>
      <c r="M437" s="21">
        <v>71779.17</v>
      </c>
      <c r="N437" s="21">
        <v>71779.17</v>
      </c>
      <c r="O437" s="21">
        <v>71779.17</v>
      </c>
      <c r="P437" s="21">
        <v>71779.17</v>
      </c>
      <c r="Q437" s="21">
        <v>71779.17</v>
      </c>
      <c r="R437" s="21">
        <f>ROUND((J437-Q437-P437-O437-N437-M437-L437-K437)/5,2)</f>
        <v>74855.460000000006</v>
      </c>
      <c r="S437" s="21">
        <f t="shared" ref="S437:U437" si="469">R437</f>
        <v>74855.460000000006</v>
      </c>
      <c r="T437" s="21">
        <f t="shared" si="469"/>
        <v>74855.460000000006</v>
      </c>
      <c r="U437" s="21">
        <f t="shared" si="469"/>
        <v>74855.460000000006</v>
      </c>
      <c r="V437" s="21">
        <f t="shared" si="440"/>
        <v>74855.469999999812</v>
      </c>
      <c r="Y437" s="37"/>
    </row>
    <row r="438" spans="1:25" s="25" customFormat="1" ht="15.75">
      <c r="A438" s="22">
        <v>29</v>
      </c>
      <c r="B438" s="31" t="s">
        <v>417</v>
      </c>
      <c r="C438" s="22" t="s">
        <v>433</v>
      </c>
      <c r="D438" s="22" t="s">
        <v>12</v>
      </c>
      <c r="E438" s="22" t="s">
        <v>11</v>
      </c>
      <c r="F438" s="22"/>
      <c r="G438" s="34">
        <v>1230500</v>
      </c>
      <c r="H438" s="47">
        <v>0.72499999999999998</v>
      </c>
      <c r="I438" s="47">
        <v>2.5000000000000001E-2</v>
      </c>
      <c r="J438" s="21">
        <v>876731.5</v>
      </c>
      <c r="K438" s="21">
        <v>71779.17</v>
      </c>
      <c r="L438" s="21">
        <v>71779.17</v>
      </c>
      <c r="M438" s="21">
        <v>71779.17</v>
      </c>
      <c r="N438" s="21">
        <v>71779.17</v>
      </c>
      <c r="O438" s="21">
        <v>71779.17</v>
      </c>
      <c r="P438" s="21">
        <v>71779.17</v>
      </c>
      <c r="Q438" s="21">
        <v>71779.17</v>
      </c>
      <c r="R438" s="21">
        <f>ROUND((J438-Q438-P438-O438-N438-M438-L438-K438)/5,2)</f>
        <v>74855.460000000006</v>
      </c>
      <c r="S438" s="21">
        <f t="shared" ref="S438:U438" si="470">R438</f>
        <v>74855.460000000006</v>
      </c>
      <c r="T438" s="21">
        <f t="shared" si="470"/>
        <v>74855.460000000006</v>
      </c>
      <c r="U438" s="21">
        <f t="shared" si="470"/>
        <v>74855.460000000006</v>
      </c>
      <c r="V438" s="21">
        <f t="shared" si="440"/>
        <v>74855.469999999812</v>
      </c>
      <c r="Y438" s="37"/>
    </row>
    <row r="439" spans="1:25" s="25" customFormat="1" ht="15.75">
      <c r="A439" s="22">
        <v>30</v>
      </c>
      <c r="B439" s="31" t="s">
        <v>418</v>
      </c>
      <c r="C439" s="22" t="s">
        <v>433</v>
      </c>
      <c r="D439" s="22" t="s">
        <v>12</v>
      </c>
      <c r="E439" s="22" t="s">
        <v>11</v>
      </c>
      <c r="F439" s="22"/>
      <c r="G439" s="34">
        <v>1230500</v>
      </c>
      <c r="H439" s="47">
        <v>0.72499999999999998</v>
      </c>
      <c r="I439" s="47">
        <v>2.5000000000000001E-2</v>
      </c>
      <c r="J439" s="21">
        <v>876731.5</v>
      </c>
      <c r="K439" s="21">
        <v>71779.17</v>
      </c>
      <c r="L439" s="21">
        <v>71779.17</v>
      </c>
      <c r="M439" s="21">
        <v>71779.17</v>
      </c>
      <c r="N439" s="21">
        <v>71779.17</v>
      </c>
      <c r="O439" s="21">
        <v>71779.17</v>
      </c>
      <c r="P439" s="21">
        <v>71779.17</v>
      </c>
      <c r="Q439" s="21">
        <v>71779.17</v>
      </c>
      <c r="R439" s="21">
        <f>ROUND((J439-Q439-P439-O439-N439-M439-L439-K439)/5,2)</f>
        <v>74855.460000000006</v>
      </c>
      <c r="S439" s="21">
        <f t="shared" ref="S439:U439" si="471">R439</f>
        <v>74855.460000000006</v>
      </c>
      <c r="T439" s="21">
        <f t="shared" si="471"/>
        <v>74855.460000000006</v>
      </c>
      <c r="U439" s="21">
        <f t="shared" si="471"/>
        <v>74855.460000000006</v>
      </c>
      <c r="V439" s="21">
        <f t="shared" si="440"/>
        <v>74855.469999999812</v>
      </c>
      <c r="Y439" s="37"/>
    </row>
    <row r="440" spans="1:25" s="25" customFormat="1" ht="15.75">
      <c r="A440" s="22">
        <v>31</v>
      </c>
      <c r="B440" s="31" t="s">
        <v>402</v>
      </c>
      <c r="C440" s="22" t="s">
        <v>431</v>
      </c>
      <c r="D440" s="22" t="s">
        <v>12</v>
      </c>
      <c r="E440" s="22" t="s">
        <v>11</v>
      </c>
      <c r="F440" s="22"/>
      <c r="G440" s="34">
        <v>2460900</v>
      </c>
      <c r="H440" s="47">
        <v>0.5</v>
      </c>
      <c r="I440" s="47"/>
      <c r="J440" s="21">
        <f>H440*G440</f>
        <v>1230450</v>
      </c>
      <c r="K440" s="21">
        <v>102537.5</v>
      </c>
      <c r="L440" s="21">
        <v>102537.5</v>
      </c>
      <c r="M440" s="21">
        <v>102537.5</v>
      </c>
      <c r="N440" s="21">
        <v>102537.5</v>
      </c>
      <c r="O440" s="21">
        <v>102537.5</v>
      </c>
      <c r="P440" s="21">
        <v>102537.5</v>
      </c>
      <c r="Q440" s="21">
        <v>102537.5</v>
      </c>
      <c r="R440" s="21">
        <f>Q440</f>
        <v>102537.5</v>
      </c>
      <c r="S440" s="21">
        <f t="shared" ref="S440:U440" si="472">R440</f>
        <v>102537.5</v>
      </c>
      <c r="T440" s="21">
        <f t="shared" si="472"/>
        <v>102537.5</v>
      </c>
      <c r="U440" s="21">
        <f t="shared" si="472"/>
        <v>102537.5</v>
      </c>
      <c r="V440" s="21">
        <f t="shared" si="440"/>
        <v>102537.5</v>
      </c>
      <c r="Y440" s="37"/>
    </row>
    <row r="441" spans="1:25" s="25" customFormat="1" ht="15.75">
      <c r="A441" s="22">
        <v>32</v>
      </c>
      <c r="B441" s="31" t="s">
        <v>416</v>
      </c>
      <c r="C441" s="22" t="s">
        <v>431</v>
      </c>
      <c r="D441" s="22" t="s">
        <v>12</v>
      </c>
      <c r="E441" s="22" t="s">
        <v>11</v>
      </c>
      <c r="F441" s="22"/>
      <c r="G441" s="34">
        <v>2460900</v>
      </c>
      <c r="H441" s="47">
        <v>0.75</v>
      </c>
      <c r="I441" s="47"/>
      <c r="J441" s="21">
        <f>H441*G441</f>
        <v>1845675</v>
      </c>
      <c r="K441" s="21">
        <v>153806.25</v>
      </c>
      <c r="L441" s="21">
        <v>153806.25</v>
      </c>
      <c r="M441" s="21">
        <v>153806.25</v>
      </c>
      <c r="N441" s="21">
        <v>153806.25</v>
      </c>
      <c r="O441" s="21">
        <v>153806.25</v>
      </c>
      <c r="P441" s="21">
        <v>153806.25</v>
      </c>
      <c r="Q441" s="21">
        <v>153806.25</v>
      </c>
      <c r="R441" s="21">
        <f>Q441</f>
        <v>153806.25</v>
      </c>
      <c r="S441" s="21">
        <f t="shared" ref="S441:U441" si="473">R441</f>
        <v>153806.25</v>
      </c>
      <c r="T441" s="21">
        <f t="shared" si="473"/>
        <v>153806.25</v>
      </c>
      <c r="U441" s="21">
        <f t="shared" si="473"/>
        <v>153806.25</v>
      </c>
      <c r="V441" s="21">
        <f t="shared" si="440"/>
        <v>153806.25</v>
      </c>
      <c r="Y441" s="37"/>
    </row>
    <row r="442" spans="1:25" ht="15.75">
      <c r="A442" s="15">
        <v>32</v>
      </c>
      <c r="B442" s="6" t="s">
        <v>25</v>
      </c>
      <c r="C442" s="12"/>
      <c r="D442" s="12"/>
      <c r="E442" s="12"/>
      <c r="F442" s="12"/>
      <c r="G442" s="8"/>
      <c r="H442" s="8"/>
      <c r="I442" s="48"/>
      <c r="J442" s="9">
        <f>SUM(J410:J441)</f>
        <v>22364219</v>
      </c>
      <c r="K442" s="9">
        <f t="shared" ref="K442:V442" si="474">SUM(K410:K441)</f>
        <v>2061077.1299999994</v>
      </c>
      <c r="L442" s="9">
        <f t="shared" si="474"/>
        <v>2061077.1299999994</v>
      </c>
      <c r="M442" s="9">
        <f t="shared" si="474"/>
        <v>2061077.1299999994</v>
      </c>
      <c r="N442" s="9">
        <f t="shared" si="474"/>
        <v>1763706.4699999997</v>
      </c>
      <c r="O442" s="9">
        <f t="shared" si="474"/>
        <v>1763706.4699999997</v>
      </c>
      <c r="P442" s="9">
        <f t="shared" si="474"/>
        <v>1763706.4699999997</v>
      </c>
      <c r="Q442" s="9">
        <f t="shared" si="474"/>
        <v>1763706.4699999997</v>
      </c>
      <c r="R442" s="9">
        <f t="shared" si="474"/>
        <v>1825232.3699999996</v>
      </c>
      <c r="S442" s="9">
        <f t="shared" si="474"/>
        <v>1825232.3699999996</v>
      </c>
      <c r="T442" s="9">
        <f t="shared" si="474"/>
        <v>1825232.3699999996</v>
      </c>
      <c r="U442" s="9">
        <f t="shared" si="474"/>
        <v>1825232.3699999996</v>
      </c>
      <c r="V442" s="9">
        <f t="shared" si="474"/>
        <v>1825232.249999997</v>
      </c>
      <c r="W442" s="25"/>
      <c r="X442" s="25"/>
      <c r="Y442" s="37"/>
    </row>
    <row r="443" spans="1:25" s="13" customFormat="1" ht="22.5" customHeight="1">
      <c r="A443" s="38">
        <f>A21+A70+A96+A116+A133+A155+A168+A187+A206+A239+A286+A304+A329+A362+A393+A408+A442</f>
        <v>399</v>
      </c>
      <c r="B443" s="16" t="s">
        <v>429</v>
      </c>
      <c r="C443" s="17"/>
      <c r="D443" s="17"/>
      <c r="E443" s="17"/>
      <c r="F443" s="17"/>
      <c r="G443" s="20"/>
      <c r="H443" s="20"/>
      <c r="I443" s="51"/>
      <c r="J443" s="18">
        <f t="shared" ref="J443:V443" si="475">J442+J408+J393+J362+J329+J304+J286+J239+J206+J187+J168+J155+J133+J116+J96+J70+J21</f>
        <v>305439609.25</v>
      </c>
      <c r="K443" s="18">
        <f t="shared" si="475"/>
        <v>25311427.699999996</v>
      </c>
      <c r="L443" s="18">
        <f t="shared" si="475"/>
        <v>25311427.699999996</v>
      </c>
      <c r="M443" s="18">
        <f t="shared" si="475"/>
        <v>25311427.699999996</v>
      </c>
      <c r="N443" s="18">
        <f t="shared" si="475"/>
        <v>24915233.179999996</v>
      </c>
      <c r="O443" s="18">
        <f t="shared" si="475"/>
        <v>24987012.309999999</v>
      </c>
      <c r="P443" s="18">
        <f t="shared" si="475"/>
        <v>24987012.309999999</v>
      </c>
      <c r="Q443" s="18">
        <f t="shared" si="475"/>
        <v>25120316.809999999</v>
      </c>
      <c r="R443" s="18">
        <f t="shared" si="475"/>
        <v>25517696.039999995</v>
      </c>
      <c r="S443" s="18">
        <f t="shared" si="475"/>
        <v>25994514.679999996</v>
      </c>
      <c r="T443" s="18">
        <f t="shared" si="475"/>
        <v>25994514.679999996</v>
      </c>
      <c r="U443" s="18">
        <f t="shared" si="475"/>
        <v>25994514.679999996</v>
      </c>
      <c r="V443" s="18">
        <f t="shared" si="475"/>
        <v>25994511.459999967</v>
      </c>
      <c r="W443" s="25"/>
      <c r="X443" s="25"/>
      <c r="Y443" s="37"/>
    </row>
    <row r="444" spans="1:25" ht="18" customHeight="1">
      <c r="A444"/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  <c r="V444" s="46"/>
    </row>
    <row r="445" spans="1:25" ht="27.75" customHeight="1">
      <c r="A445" s="14"/>
      <c r="B445" s="43" t="s">
        <v>439</v>
      </c>
      <c r="C445" s="25"/>
      <c r="D445" s="25"/>
      <c r="E445" s="25"/>
      <c r="F445" s="25"/>
      <c r="G445" s="25"/>
      <c r="H445" s="25"/>
      <c r="I445" s="53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</row>
    <row r="446" spans="1:25" ht="30.75" customHeight="1">
      <c r="B446" s="60" t="s">
        <v>440</v>
      </c>
      <c r="C446" s="60"/>
      <c r="D446" s="60"/>
      <c r="E446" s="60"/>
      <c r="F446" s="60"/>
      <c r="G446" s="60"/>
      <c r="H446" s="60"/>
      <c r="I446" s="54"/>
    </row>
    <row r="447" spans="1:25" ht="18" customHeight="1">
      <c r="B447" s="60" t="s">
        <v>454</v>
      </c>
      <c r="C447" s="60"/>
      <c r="D447" s="60"/>
      <c r="E447" s="60"/>
      <c r="F447" s="60"/>
      <c r="G447" s="60"/>
      <c r="H447" s="60"/>
      <c r="I447" s="54"/>
    </row>
    <row r="448" spans="1:25" ht="30.75" customHeight="1">
      <c r="B448" s="60" t="s">
        <v>455</v>
      </c>
      <c r="C448" s="60"/>
      <c r="D448" s="60"/>
      <c r="E448" s="60"/>
      <c r="F448" s="60"/>
      <c r="G448" s="60"/>
      <c r="H448" s="60"/>
      <c r="I448" s="54"/>
    </row>
    <row r="449" spans="2:9" ht="30.75" customHeight="1">
      <c r="B449" s="60" t="s">
        <v>456</v>
      </c>
      <c r="C449" s="60"/>
      <c r="D449" s="60"/>
      <c r="E449" s="60"/>
      <c r="F449" s="60"/>
      <c r="G449" s="60"/>
      <c r="H449" s="60"/>
      <c r="I449" s="54"/>
    </row>
    <row r="450" spans="2:9" ht="21" customHeight="1">
      <c r="B450" s="60" t="s">
        <v>457</v>
      </c>
      <c r="C450" s="60"/>
      <c r="D450" s="60"/>
      <c r="E450" s="60"/>
      <c r="F450" s="60"/>
      <c r="G450" s="60"/>
      <c r="H450" s="60"/>
      <c r="I450" s="54"/>
    </row>
    <row r="451" spans="2:9" ht="30.75" customHeight="1">
      <c r="B451" s="60" t="s">
        <v>458</v>
      </c>
      <c r="C451" s="60"/>
      <c r="D451" s="60"/>
      <c r="E451" s="60"/>
      <c r="F451" s="60"/>
      <c r="G451" s="60"/>
      <c r="H451" s="60"/>
      <c r="I451" s="54"/>
    </row>
    <row r="452" spans="2:9" ht="30.75" customHeight="1">
      <c r="B452" s="60" t="s">
        <v>459</v>
      </c>
      <c r="C452" s="60"/>
      <c r="D452" s="60"/>
      <c r="E452" s="60"/>
      <c r="F452" s="60"/>
      <c r="G452" s="60"/>
      <c r="H452" s="60"/>
      <c r="I452" s="54"/>
    </row>
    <row r="453" spans="2:9" ht="30.75" customHeight="1">
      <c r="B453" s="60" t="s">
        <v>460</v>
      </c>
      <c r="C453" s="60"/>
      <c r="D453" s="60"/>
      <c r="E453" s="60"/>
      <c r="F453" s="60"/>
      <c r="G453" s="60"/>
      <c r="H453" s="60"/>
      <c r="I453" s="54"/>
    </row>
    <row r="454" spans="2:9" ht="30.75" customHeight="1">
      <c r="B454" s="60" t="s">
        <v>461</v>
      </c>
      <c r="C454" s="60"/>
      <c r="D454" s="60"/>
      <c r="E454" s="60"/>
      <c r="F454" s="60"/>
      <c r="G454" s="60"/>
      <c r="H454" s="60"/>
      <c r="I454" s="54"/>
    </row>
    <row r="455" spans="2:9" ht="30.75" customHeight="1">
      <c r="B455" s="60" t="s">
        <v>462</v>
      </c>
      <c r="C455" s="60"/>
      <c r="D455" s="60"/>
      <c r="E455" s="60"/>
      <c r="F455" s="60"/>
      <c r="G455" s="60"/>
      <c r="H455" s="60"/>
      <c r="I455" s="54"/>
    </row>
    <row r="457" spans="2:9">
      <c r="B457" s="43" t="s">
        <v>442</v>
      </c>
    </row>
    <row r="458" spans="2:9" ht="15.75">
      <c r="B458" s="60" t="s">
        <v>443</v>
      </c>
      <c r="C458" s="60"/>
      <c r="D458" s="60"/>
      <c r="E458" s="60"/>
      <c r="F458" s="60"/>
      <c r="G458" s="60"/>
      <c r="H458" s="60"/>
      <c r="I458" s="54"/>
    </row>
    <row r="459" spans="2:9" ht="15.75">
      <c r="B459" s="60"/>
      <c r="C459" s="60"/>
      <c r="D459" s="60"/>
      <c r="E459" s="60"/>
      <c r="F459" s="60"/>
      <c r="G459" s="60"/>
      <c r="H459" s="60"/>
      <c r="I459" s="54"/>
    </row>
    <row r="460" spans="2:9" ht="15.75">
      <c r="B460" s="59" t="s">
        <v>444</v>
      </c>
      <c r="C460" s="59"/>
      <c r="D460" s="59"/>
      <c r="E460" s="59"/>
      <c r="F460" s="59"/>
      <c r="G460" s="59"/>
      <c r="H460" s="59"/>
      <c r="I460" s="55"/>
    </row>
    <row r="461" spans="2:9" ht="30.75" customHeight="1">
      <c r="B461" s="60" t="s">
        <v>445</v>
      </c>
      <c r="C461" s="60"/>
      <c r="D461" s="60"/>
      <c r="E461" s="60"/>
      <c r="F461" s="60"/>
      <c r="G461" s="60"/>
      <c r="H461" s="60"/>
      <c r="I461" s="54"/>
    </row>
    <row r="462" spans="2:9" ht="15.75">
      <c r="B462" s="60" t="s">
        <v>463</v>
      </c>
      <c r="C462" s="60"/>
      <c r="D462" s="60"/>
      <c r="E462" s="60"/>
      <c r="F462" s="60"/>
      <c r="G462" s="60"/>
      <c r="H462" s="60"/>
      <c r="I462" s="54"/>
    </row>
    <row r="463" spans="2:9" ht="15.75">
      <c r="B463" s="60" t="s">
        <v>448</v>
      </c>
      <c r="C463" s="60"/>
      <c r="D463" s="60"/>
      <c r="E463" s="60"/>
      <c r="F463" s="60"/>
      <c r="G463" s="60"/>
      <c r="H463" s="60"/>
      <c r="I463" s="54"/>
    </row>
    <row r="464" spans="2:9" ht="15.75" customHeight="1">
      <c r="B464" s="60" t="s">
        <v>449</v>
      </c>
      <c r="C464" s="60"/>
      <c r="D464" s="60"/>
      <c r="E464" s="60"/>
      <c r="F464" s="60"/>
      <c r="G464" s="60"/>
      <c r="H464" s="60"/>
      <c r="I464" s="54"/>
    </row>
    <row r="465" spans="2:9" ht="15.75" customHeight="1">
      <c r="B465" s="60" t="s">
        <v>450</v>
      </c>
      <c r="C465" s="60"/>
      <c r="D465" s="60"/>
      <c r="E465" s="60"/>
      <c r="F465" s="60"/>
      <c r="G465" s="60"/>
      <c r="H465" s="60"/>
      <c r="I465" s="54"/>
    </row>
    <row r="466" spans="2:9" ht="15.75" customHeight="1">
      <c r="B466" s="60" t="s">
        <v>451</v>
      </c>
      <c r="C466" s="60"/>
      <c r="D466" s="60"/>
      <c r="E466" s="60"/>
      <c r="F466" s="60"/>
      <c r="G466" s="60"/>
      <c r="H466" s="60"/>
      <c r="I466" s="54"/>
    </row>
    <row r="467" spans="2:9" ht="15.75" customHeight="1">
      <c r="B467" s="60" t="s">
        <v>452</v>
      </c>
      <c r="C467" s="60"/>
      <c r="D467" s="60"/>
      <c r="E467" s="60"/>
      <c r="F467" s="60"/>
      <c r="G467" s="60"/>
      <c r="H467" s="60"/>
      <c r="I467" s="54"/>
    </row>
    <row r="468" spans="2:9" ht="15.75" customHeight="1">
      <c r="B468" s="60" t="s">
        <v>453</v>
      </c>
      <c r="C468" s="60"/>
      <c r="D468" s="60"/>
      <c r="E468" s="60"/>
      <c r="F468" s="60"/>
      <c r="G468" s="60"/>
      <c r="H468" s="60"/>
      <c r="I468" s="54"/>
    </row>
    <row r="470" spans="2:9" ht="15.75">
      <c r="B470" s="59" t="s">
        <v>447</v>
      </c>
      <c r="C470" s="59"/>
      <c r="D470" s="59"/>
      <c r="E470" s="59"/>
      <c r="F470" s="59"/>
      <c r="G470" s="59"/>
      <c r="H470" s="59"/>
      <c r="I470" s="55"/>
    </row>
    <row r="471" spans="2:9" ht="83.25" customHeight="1">
      <c r="B471" s="60" t="s">
        <v>465</v>
      </c>
      <c r="C471" s="60"/>
      <c r="D471" s="60"/>
      <c r="E471" s="60"/>
      <c r="F471" s="60"/>
      <c r="G471" s="60"/>
      <c r="H471" s="60"/>
      <c r="I471" s="54"/>
    </row>
    <row r="472" spans="2:9" ht="33.75" customHeight="1">
      <c r="B472" s="60" t="s">
        <v>464</v>
      </c>
      <c r="C472" s="60"/>
      <c r="D472" s="60"/>
      <c r="E472" s="60"/>
      <c r="F472" s="60"/>
      <c r="G472" s="60"/>
      <c r="H472" s="60"/>
      <c r="I472" s="54"/>
    </row>
    <row r="474" spans="2:9" ht="15.75">
      <c r="B474" s="59" t="s">
        <v>467</v>
      </c>
      <c r="C474" s="59"/>
      <c r="D474" s="59"/>
      <c r="E474" s="59"/>
      <c r="F474" s="59"/>
      <c r="G474" s="59"/>
      <c r="H474" s="59"/>
    </row>
    <row r="475" spans="2:9" ht="38.25" customHeight="1">
      <c r="B475" s="60" t="s">
        <v>470</v>
      </c>
      <c r="C475" s="60"/>
      <c r="D475" s="60"/>
      <c r="E475" s="60"/>
      <c r="F475" s="60"/>
      <c r="G475" s="60"/>
      <c r="H475" s="60"/>
    </row>
    <row r="476" spans="2:9" ht="35.25" customHeight="1">
      <c r="B476" s="60" t="s">
        <v>468</v>
      </c>
      <c r="C476" s="60"/>
      <c r="D476" s="60"/>
      <c r="E476" s="60"/>
      <c r="F476" s="60"/>
      <c r="G476" s="60"/>
      <c r="H476" s="60"/>
    </row>
    <row r="477" spans="2:9" ht="81" customHeight="1">
      <c r="B477" s="60" t="s">
        <v>471</v>
      </c>
      <c r="C477" s="60"/>
      <c r="D477" s="60"/>
      <c r="E477" s="60"/>
      <c r="F477" s="60"/>
      <c r="G477" s="60"/>
      <c r="H477" s="60"/>
    </row>
  </sheetData>
  <mergeCells count="69">
    <mergeCell ref="A409:K409"/>
    <mergeCell ref="I5:I6"/>
    <mergeCell ref="B467:H467"/>
    <mergeCell ref="B468:H468"/>
    <mergeCell ref="U5:U6"/>
    <mergeCell ref="N5:N6"/>
    <mergeCell ref="G5:G6"/>
    <mergeCell ref="A22:K22"/>
    <mergeCell ref="A240:K240"/>
    <mergeCell ref="A97:K97"/>
    <mergeCell ref="A117:K117"/>
    <mergeCell ref="A207:K207"/>
    <mergeCell ref="A169:K169"/>
    <mergeCell ref="A188:K188"/>
    <mergeCell ref="A134:K134"/>
    <mergeCell ref="B5:B6"/>
    <mergeCell ref="B451:H451"/>
    <mergeCell ref="B448:H448"/>
    <mergeCell ref="B449:H449"/>
    <mergeCell ref="B447:H447"/>
    <mergeCell ref="B446:H446"/>
    <mergeCell ref="C1:V1"/>
    <mergeCell ref="C2:V2"/>
    <mergeCell ref="C3:V3"/>
    <mergeCell ref="J5:J6"/>
    <mergeCell ref="A4:V4"/>
    <mergeCell ref="O5:O6"/>
    <mergeCell ref="V5:V6"/>
    <mergeCell ref="P5:P6"/>
    <mergeCell ref="Q5:Q6"/>
    <mergeCell ref="R5:R6"/>
    <mergeCell ref="S5:S6"/>
    <mergeCell ref="T5:T6"/>
    <mergeCell ref="M5:M6"/>
    <mergeCell ref="L5:L6"/>
    <mergeCell ref="C5:C6"/>
    <mergeCell ref="K5:K6"/>
    <mergeCell ref="B466:H466"/>
    <mergeCell ref="D6:F6"/>
    <mergeCell ref="A156:K156"/>
    <mergeCell ref="A394:K394"/>
    <mergeCell ref="A71:K71"/>
    <mergeCell ref="A305:K305"/>
    <mergeCell ref="A287:K287"/>
    <mergeCell ref="A5:A6"/>
    <mergeCell ref="A7:K7"/>
    <mergeCell ref="B455:H455"/>
    <mergeCell ref="B452:H452"/>
    <mergeCell ref="B453:H453"/>
    <mergeCell ref="B454:H454"/>
    <mergeCell ref="A330:K330"/>
    <mergeCell ref="A363:K363"/>
    <mergeCell ref="B450:H450"/>
    <mergeCell ref="H5:H6"/>
    <mergeCell ref="B474:H474"/>
    <mergeCell ref="B475:H475"/>
    <mergeCell ref="B476:H476"/>
    <mergeCell ref="B477:H477"/>
    <mergeCell ref="B472:H472"/>
    <mergeCell ref="B463:H463"/>
    <mergeCell ref="B465:H465"/>
    <mergeCell ref="B458:H458"/>
    <mergeCell ref="B459:H459"/>
    <mergeCell ref="B460:H460"/>
    <mergeCell ref="B461:H461"/>
    <mergeCell ref="B462:H462"/>
    <mergeCell ref="B470:H470"/>
    <mergeCell ref="B471:H471"/>
    <mergeCell ref="B464:H464"/>
  </mergeCells>
  <pageMargins left="0.70866141732283472" right="0.70866141732283472" top="0.74803149606299213" bottom="0.74803149606299213" header="0.31496062992125984" footer="0.31496062992125984"/>
  <pageSetup paperSize="9" scale="28" fitToHeight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ФАП </vt:lpstr>
      <vt:lpstr>'ФАП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Осипова2</dc:creator>
  <cp:lastModifiedBy>Шмакова</cp:lastModifiedBy>
  <cp:lastPrinted>2024-08-27T08:06:50Z</cp:lastPrinted>
  <dcterms:created xsi:type="dcterms:W3CDTF">2021-04-22T05:33:08Z</dcterms:created>
  <dcterms:modified xsi:type="dcterms:W3CDTF">2024-10-02T11:59:20Z</dcterms:modified>
</cp:coreProperties>
</file>